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EVIEŠANAS UZRAUDZĪBA\ZIŅOJUMI_MAKSĀJUMU PROGNOZES EK\DP īstenošanas gada ziņojumi\2007-2013\NOSLĒGUMA ZIŅOJUMS\1DP_NZ\6.versija_pec_RI_atzinuma\PIELIKUMI\"/>
    </mc:Choice>
  </mc:AlternateContent>
  <bookViews>
    <workbookView xWindow="480" yWindow="105" windowWidth="19320" windowHeight="12585"/>
  </bookViews>
  <sheets>
    <sheet name="Sheet1" sheetId="1" r:id="rId1"/>
    <sheet name="Sheet2" sheetId="2" state="hidden" r:id="rId2"/>
  </sheets>
  <definedNames>
    <definedName name="_xlnm.Print_Area" localSheetId="0">Sheet1!$B$1:$L$126</definedName>
  </definedNames>
  <calcPr calcId="152511"/>
</workbook>
</file>

<file path=xl/calcChain.xml><?xml version="1.0" encoding="utf-8"?>
<calcChain xmlns="http://schemas.openxmlformats.org/spreadsheetml/2006/main">
  <c r="J39" i="1" l="1"/>
  <c r="J57" i="1" l="1"/>
  <c r="J35" i="1"/>
  <c r="J11" i="1"/>
  <c r="L116" i="1" l="1"/>
  <c r="L8" i="1"/>
  <c r="L9" i="1"/>
  <c r="L10" i="1"/>
  <c r="L11" i="1"/>
  <c r="L12" i="1"/>
  <c r="L13" i="1"/>
  <c r="L14" i="1"/>
  <c r="L15" i="1"/>
  <c r="L16" i="1"/>
  <c r="L17" i="1"/>
  <c r="L19" i="1"/>
  <c r="L18" i="1" s="1"/>
  <c r="L21" i="1"/>
  <c r="L22" i="1"/>
  <c r="L23" i="1"/>
  <c r="L24" i="1"/>
  <c r="L25" i="1"/>
  <c r="L26" i="1"/>
  <c r="L27" i="1"/>
  <c r="L28" i="1"/>
  <c r="L29" i="1"/>
  <c r="L30" i="1"/>
  <c r="L31" i="1"/>
  <c r="L32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9" i="1"/>
  <c r="L60" i="1"/>
  <c r="L61" i="1"/>
  <c r="L62" i="1"/>
  <c r="L63" i="1"/>
  <c r="L64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7" i="1"/>
  <c r="L118" i="1"/>
  <c r="L119" i="1"/>
  <c r="L120" i="1"/>
  <c r="L122" i="1"/>
  <c r="L123" i="1"/>
  <c r="L124" i="1"/>
  <c r="L7" i="1"/>
  <c r="J121" i="1"/>
  <c r="L65" i="1" l="1"/>
  <c r="L58" i="1"/>
  <c r="L6" i="1"/>
  <c r="L121" i="1"/>
  <c r="L33" i="1"/>
  <c r="L20" i="1"/>
  <c r="J6" i="1"/>
  <c r="L5" i="1" l="1"/>
  <c r="J58" i="1"/>
  <c r="B2" i="2" l="1"/>
  <c r="C2" i="2"/>
  <c r="D2" i="2"/>
  <c r="A2" i="2"/>
  <c r="J33" i="1"/>
  <c r="J20" i="1"/>
  <c r="J18" i="1"/>
  <c r="J5" i="1" l="1"/>
  <c r="J65" i="1"/>
</calcChain>
</file>

<file path=xl/sharedStrings.xml><?xml version="1.0" encoding="utf-8"?>
<sst xmlns="http://schemas.openxmlformats.org/spreadsheetml/2006/main" count="604" uniqueCount="55">
  <si>
    <t>DP</t>
  </si>
  <si>
    <t>Prioritārais temats</t>
  </si>
  <si>
    <t>1 DP</t>
  </si>
  <si>
    <t>LV00</t>
  </si>
  <si>
    <t>LM</t>
  </si>
  <si>
    <t>LV003</t>
  </si>
  <si>
    <t>LV005</t>
  </si>
  <si>
    <t>LV006</t>
  </si>
  <si>
    <t>LV008</t>
  </si>
  <si>
    <t>LV009</t>
  </si>
  <si>
    <t>Veselības ministrija</t>
  </si>
  <si>
    <t>1DP</t>
  </si>
  <si>
    <t>VM</t>
  </si>
  <si>
    <t>01</t>
  </si>
  <si>
    <t>EM</t>
  </si>
  <si>
    <t>IZM</t>
  </si>
  <si>
    <t>LV007</t>
  </si>
  <si>
    <t>81</t>
  </si>
  <si>
    <t>1</t>
  </si>
  <si>
    <t>17</t>
  </si>
  <si>
    <t>Vkanc</t>
  </si>
  <si>
    <t>VARAM</t>
  </si>
  <si>
    <t>Vides aizsardzības un reģionālās attīstības ministrija</t>
  </si>
  <si>
    <t>izm</t>
  </si>
  <si>
    <t>vkanc</t>
  </si>
  <si>
    <t>em</t>
  </si>
  <si>
    <t>lm</t>
  </si>
  <si>
    <t>2.pielikums</t>
  </si>
  <si>
    <t>64</t>
  </si>
  <si>
    <t>1.5.</t>
  </si>
  <si>
    <t>1.1.</t>
  </si>
  <si>
    <t>1.2.</t>
  </si>
  <si>
    <t>1.3.</t>
  </si>
  <si>
    <t>1.4</t>
  </si>
  <si>
    <t>00</t>
  </si>
  <si>
    <t>1.6.</t>
  </si>
  <si>
    <t>FM</t>
  </si>
  <si>
    <t>Prioritāte</t>
  </si>
  <si>
    <t>Prioritātes likme</t>
  </si>
  <si>
    <t>9.1</t>
  </si>
  <si>
    <t>9.2</t>
  </si>
  <si>
    <t>Valsts kanceleja</t>
  </si>
  <si>
    <t>Izglītības un zinātnes ministrija</t>
  </si>
  <si>
    <t>Ekonomikas ministrija</t>
  </si>
  <si>
    <t>Labklājības ministrija</t>
  </si>
  <si>
    <t>Finanšu ministrija</t>
  </si>
  <si>
    <t>05</t>
  </si>
  <si>
    <t>Mērķis</t>
  </si>
  <si>
    <t>Finansējuma veids</t>
  </si>
  <si>
    <t>Teritorija</t>
  </si>
  <si>
    <t>Ekonomiskā darbība</t>
  </si>
  <si>
    <t>Atrašanās vieta</t>
  </si>
  <si>
    <t>Kopējās attiecināmās izmaksas, EUR</t>
  </si>
  <si>
    <t>Deklarējamie izdevumi, ES fondu fin., EUR</t>
  </si>
  <si>
    <t>ES fondu 2007.-2013. gada plānošanas perioda darbības programmas "Cilvēkresursi un nodarbinātība" deklarējamie ES fondu izdevumi dimensiju kodu sadalījumā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</si>
</sst>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Times New Roman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1"/>
      <name val="Times New Roman"/>
      <family val="2"/>
      <charset val="186"/>
    </font>
    <font>
      <sz val="11"/>
      <name val="Calibri"/>
      <family val="2"/>
      <charset val="186"/>
      <scheme val="minor"/>
    </font>
    <font>
      <b/>
      <i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name val="Times New Roman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4">
    <xf numFmtId="0" fontId="0" fillId="0" borderId="0" xfId="0"/>
    <xf numFmtId="0" fontId="3" fillId="0" borderId="2" xfId="1" applyFont="1" applyFill="1" applyBorder="1" applyAlignment="1" applyProtection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3" fontId="4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2" xfId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9" fontId="7" fillId="0" borderId="2" xfId="1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10" fontId="7" fillId="0" borderId="2" xfId="0" applyNumberFormat="1" applyFont="1" applyBorder="1" applyAlignment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  <protection locked="0"/>
    </xf>
    <xf numFmtId="3" fontId="3" fillId="3" borderId="2" xfId="1" applyNumberFormat="1" applyFont="1" applyFill="1" applyBorder="1" applyAlignment="1" applyProtection="1">
      <alignment horizontal="center" vertical="center" wrapText="1"/>
    </xf>
    <xf numFmtId="3" fontId="3" fillId="4" borderId="2" xfId="1" applyNumberFormat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horizontal="center" vertical="center" wrapText="1"/>
    </xf>
    <xf numFmtId="3" fontId="7" fillId="0" borderId="2" xfId="1" applyNumberFormat="1" applyFont="1" applyFill="1" applyBorder="1" applyAlignment="1" applyProtection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49" fontId="3" fillId="4" borderId="8" xfId="1" applyNumberFormat="1" applyFont="1" applyFill="1" applyBorder="1" applyAlignment="1" applyProtection="1">
      <alignment horizontal="center" vertical="center" wrapText="1"/>
      <protection locked="0"/>
    </xf>
    <xf numFmtId="49" fontId="3" fillId="4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8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3" xfId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9" xfId="1" applyFont="1" applyFill="1" applyBorder="1" applyAlignment="1" applyProtection="1">
      <alignment horizontal="center" vertical="center" wrapText="1"/>
    </xf>
    <xf numFmtId="0" fontId="3" fillId="3" borderId="3" xfId="1" applyFont="1" applyFill="1" applyBorder="1" applyAlignment="1" applyProtection="1">
      <alignment horizontal="center" vertical="center" wrapText="1"/>
    </xf>
    <xf numFmtId="49" fontId="3" fillId="0" borderId="0" xfId="1" applyNumberFormat="1" applyFont="1" applyFill="1" applyProtection="1">
      <protection locked="0"/>
    </xf>
    <xf numFmtId="0" fontId="10" fillId="0" borderId="0" xfId="1" applyFont="1" applyFill="1"/>
    <xf numFmtId="3" fontId="11" fillId="0" borderId="0" xfId="1" applyNumberFormat="1" applyFont="1" applyFill="1" applyAlignment="1" applyProtection="1">
      <alignment horizontal="right"/>
      <protection locked="0"/>
    </xf>
    <xf numFmtId="0" fontId="12" fillId="0" borderId="0" xfId="0" applyFont="1" applyFill="1" applyAlignment="1">
      <alignment horizontal="right"/>
    </xf>
    <xf numFmtId="3" fontId="11" fillId="0" borderId="0" xfId="1" applyNumberFormat="1" applyFont="1" applyFill="1" applyAlignment="1" applyProtection="1">
      <alignment horizontal="right"/>
      <protection locked="0"/>
    </xf>
    <xf numFmtId="0" fontId="13" fillId="0" borderId="0" xfId="0" applyFont="1"/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9" fillId="4" borderId="2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3" fontId="7" fillId="2" borderId="2" xfId="0" applyNumberFormat="1" applyFont="1" applyFill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1" fontId="7" fillId="2" borderId="2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3" fontId="7" fillId="2" borderId="2" xfId="1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27"/>
  <sheetViews>
    <sheetView tabSelected="1" zoomScale="85" zoomScaleNormal="85" workbookViewId="0">
      <pane ySplit="5" topLeftCell="A6" activePane="bottomLeft" state="frozen"/>
      <selection pane="bottomLeft" activeCell="L3" sqref="L3"/>
    </sheetView>
  </sheetViews>
  <sheetFormatPr defaultRowHeight="15.75" x14ac:dyDescent="0.25"/>
  <cols>
    <col min="1" max="1" width="4.875" customWidth="1"/>
    <col min="4" max="4" width="11.125" customWidth="1"/>
    <col min="5" max="5" width="9.875" customWidth="1"/>
    <col min="6" max="6" width="11.375" customWidth="1"/>
    <col min="7" max="7" width="9.875" customWidth="1"/>
    <col min="8" max="8" width="12.25" customWidth="1"/>
    <col min="9" max="9" width="8.5" customWidth="1"/>
    <col min="10" max="10" width="13" hidden="1" customWidth="1"/>
    <col min="11" max="11" width="13.875" hidden="1" customWidth="1"/>
    <col min="12" max="12" width="14.75" customWidth="1"/>
  </cols>
  <sheetData>
    <row r="1" spans="2:12" x14ac:dyDescent="0.25">
      <c r="B1" s="40"/>
      <c r="C1" s="40"/>
      <c r="D1" s="41"/>
      <c r="E1" s="41"/>
      <c r="F1" s="41"/>
      <c r="G1" s="41"/>
      <c r="H1" s="42"/>
      <c r="I1" s="43"/>
      <c r="J1" s="44"/>
      <c r="K1" s="45"/>
      <c r="L1" s="46" t="s">
        <v>27</v>
      </c>
    </row>
    <row r="2" spans="2:12" ht="44.25" customHeight="1" x14ac:dyDescent="0.25">
      <c r="B2" s="36" t="s">
        <v>54</v>
      </c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2:12" ht="57" x14ac:dyDescent="0.25">
      <c r="B3" s="1" t="s">
        <v>0</v>
      </c>
      <c r="C3" s="1" t="s">
        <v>37</v>
      </c>
      <c r="D3" s="1" t="s">
        <v>47</v>
      </c>
      <c r="E3" s="1" t="s">
        <v>1</v>
      </c>
      <c r="F3" s="1" t="s">
        <v>48</v>
      </c>
      <c r="G3" s="1" t="s">
        <v>49</v>
      </c>
      <c r="H3" s="1" t="s">
        <v>50</v>
      </c>
      <c r="I3" s="1" t="s">
        <v>51</v>
      </c>
      <c r="J3" s="2" t="s">
        <v>52</v>
      </c>
      <c r="K3" s="1" t="s">
        <v>38</v>
      </c>
      <c r="L3" s="47" t="s">
        <v>53</v>
      </c>
    </row>
    <row r="4" spans="2:12" ht="16.5" customHeight="1" x14ac:dyDescent="0.2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2">
        <v>8</v>
      </c>
      <c r="J4" s="10" t="s">
        <v>39</v>
      </c>
      <c r="K4" s="48" t="s">
        <v>40</v>
      </c>
      <c r="L4" s="49">
        <v>9</v>
      </c>
    </row>
    <row r="5" spans="2:12" ht="21" customHeight="1" x14ac:dyDescent="0.25">
      <c r="B5" s="20" t="s">
        <v>2</v>
      </c>
      <c r="C5" s="37"/>
      <c r="D5" s="38"/>
      <c r="E5" s="38"/>
      <c r="F5" s="38"/>
      <c r="G5" s="38"/>
      <c r="H5" s="38"/>
      <c r="I5" s="39"/>
      <c r="J5" s="25">
        <f>SUM(J6,J18,J20,J33,J58,J65,J121)</f>
        <v>746340471.89999986</v>
      </c>
      <c r="K5" s="21"/>
      <c r="L5" s="25">
        <f>SUM(L6,L18,L20,L33,L58,L65,L121)</f>
        <v>633437939.94375491</v>
      </c>
    </row>
    <row r="6" spans="2:12" ht="42.75" customHeight="1" x14ac:dyDescent="0.25">
      <c r="B6" s="22" t="s">
        <v>2</v>
      </c>
      <c r="C6" s="33" t="s">
        <v>44</v>
      </c>
      <c r="D6" s="34"/>
      <c r="E6" s="34"/>
      <c r="F6" s="34"/>
      <c r="G6" s="34"/>
      <c r="H6" s="34"/>
      <c r="I6" s="35"/>
      <c r="J6" s="26">
        <f>SUM(J7:J17)</f>
        <v>312010249.24999994</v>
      </c>
      <c r="K6" s="50"/>
      <c r="L6" s="51">
        <f>SUM(L7:L17)</f>
        <v>255013179.89449698</v>
      </c>
    </row>
    <row r="7" spans="2:12" x14ac:dyDescent="0.25">
      <c r="B7" s="16" t="s">
        <v>2</v>
      </c>
      <c r="C7" s="16" t="s">
        <v>31</v>
      </c>
      <c r="D7" s="16" t="s">
        <v>4</v>
      </c>
      <c r="E7" s="52">
        <v>73</v>
      </c>
      <c r="F7" s="16">
        <v>1</v>
      </c>
      <c r="G7" s="17" t="s">
        <v>13</v>
      </c>
      <c r="H7" s="52">
        <v>18</v>
      </c>
      <c r="I7" s="53" t="s">
        <v>3</v>
      </c>
      <c r="J7" s="54">
        <v>9962685.6899999995</v>
      </c>
      <c r="K7" s="55">
        <v>0.87470000000000003</v>
      </c>
      <c r="L7" s="29">
        <f>J7*K7</f>
        <v>8714361.1730429996</v>
      </c>
    </row>
    <row r="8" spans="2:12" x14ac:dyDescent="0.25">
      <c r="B8" s="16" t="s">
        <v>2</v>
      </c>
      <c r="C8" s="17" t="s">
        <v>32</v>
      </c>
      <c r="D8" s="16" t="s">
        <v>4</v>
      </c>
      <c r="E8" s="52">
        <v>64</v>
      </c>
      <c r="F8" s="16">
        <v>1</v>
      </c>
      <c r="G8" s="17" t="s">
        <v>13</v>
      </c>
      <c r="H8" s="52">
        <v>17</v>
      </c>
      <c r="I8" s="53" t="s">
        <v>3</v>
      </c>
      <c r="J8" s="54">
        <v>864494.92</v>
      </c>
      <c r="K8" s="55">
        <v>0.79010000000000002</v>
      </c>
      <c r="L8" s="29">
        <f t="shared" ref="L8:L70" si="0">J8*K8</f>
        <v>683037.436292</v>
      </c>
    </row>
    <row r="9" spans="2:12" x14ac:dyDescent="0.25">
      <c r="B9" s="16" t="s">
        <v>2</v>
      </c>
      <c r="C9" s="17" t="s">
        <v>32</v>
      </c>
      <c r="D9" s="16" t="s">
        <v>4</v>
      </c>
      <c r="E9" s="52">
        <v>64</v>
      </c>
      <c r="F9" s="16">
        <v>1</v>
      </c>
      <c r="G9" s="17" t="s">
        <v>13</v>
      </c>
      <c r="H9" s="52">
        <v>20</v>
      </c>
      <c r="I9" s="53" t="s">
        <v>3</v>
      </c>
      <c r="J9" s="54">
        <v>10333503.15</v>
      </c>
      <c r="K9" s="55">
        <v>0.79010000000000002</v>
      </c>
      <c r="L9" s="29">
        <f t="shared" si="0"/>
        <v>8164500.8388150008</v>
      </c>
    </row>
    <row r="10" spans="2:12" x14ac:dyDescent="0.25">
      <c r="B10" s="16" t="s">
        <v>2</v>
      </c>
      <c r="C10" s="17" t="s">
        <v>32</v>
      </c>
      <c r="D10" s="16" t="s">
        <v>4</v>
      </c>
      <c r="E10" s="52">
        <v>65</v>
      </c>
      <c r="F10" s="16">
        <v>1</v>
      </c>
      <c r="G10" s="17" t="s">
        <v>13</v>
      </c>
      <c r="H10" s="52">
        <v>17</v>
      </c>
      <c r="I10" s="53" t="s">
        <v>3</v>
      </c>
      <c r="J10" s="54">
        <v>3291252.3</v>
      </c>
      <c r="K10" s="55">
        <v>0.79010000000000002</v>
      </c>
      <c r="L10" s="29">
        <f t="shared" si="0"/>
        <v>2600418.4422300002</v>
      </c>
    </row>
    <row r="11" spans="2:12" x14ac:dyDescent="0.25">
      <c r="B11" s="16" t="s">
        <v>2</v>
      </c>
      <c r="C11" s="17" t="s">
        <v>32</v>
      </c>
      <c r="D11" s="16" t="s">
        <v>4</v>
      </c>
      <c r="E11" s="52">
        <v>66</v>
      </c>
      <c r="F11" s="16">
        <v>1</v>
      </c>
      <c r="G11" s="17" t="s">
        <v>13</v>
      </c>
      <c r="H11" s="52">
        <v>20</v>
      </c>
      <c r="I11" s="53" t="s">
        <v>3</v>
      </c>
      <c r="J11" s="54">
        <f>233141263.23-10.87</f>
        <v>233141252.35999998</v>
      </c>
      <c r="K11" s="55">
        <v>0.79010000000000002</v>
      </c>
      <c r="L11" s="56">
        <f t="shared" si="0"/>
        <v>184204903.489636</v>
      </c>
    </row>
    <row r="12" spans="2:12" x14ac:dyDescent="0.25">
      <c r="B12" s="16" t="s">
        <v>2</v>
      </c>
      <c r="C12" s="17" t="s">
        <v>33</v>
      </c>
      <c r="D12" s="16" t="s">
        <v>4</v>
      </c>
      <c r="E12" s="52">
        <v>71</v>
      </c>
      <c r="F12" s="16">
        <v>1</v>
      </c>
      <c r="G12" s="17" t="s">
        <v>13</v>
      </c>
      <c r="H12" s="52">
        <v>20</v>
      </c>
      <c r="I12" s="53" t="s">
        <v>3</v>
      </c>
      <c r="J12" s="54">
        <v>42378929.079999998</v>
      </c>
      <c r="K12" s="55">
        <v>0.93069999999999997</v>
      </c>
      <c r="L12" s="29">
        <f t="shared" si="0"/>
        <v>39442069.294755995</v>
      </c>
    </row>
    <row r="13" spans="2:12" x14ac:dyDescent="0.25">
      <c r="B13" s="16" t="s">
        <v>2</v>
      </c>
      <c r="C13" s="17" t="s">
        <v>33</v>
      </c>
      <c r="D13" s="16" t="s">
        <v>4</v>
      </c>
      <c r="E13" s="52">
        <v>71</v>
      </c>
      <c r="F13" s="16">
        <v>1</v>
      </c>
      <c r="G13" s="17" t="s">
        <v>13</v>
      </c>
      <c r="H13" s="52">
        <v>20</v>
      </c>
      <c r="I13" s="53" t="s">
        <v>5</v>
      </c>
      <c r="J13" s="54">
        <v>2044979.75</v>
      </c>
      <c r="K13" s="55">
        <v>0.93069999999999997</v>
      </c>
      <c r="L13" s="29">
        <f t="shared" si="0"/>
        <v>1903262.6533249998</v>
      </c>
    </row>
    <row r="14" spans="2:12" x14ac:dyDescent="0.25">
      <c r="B14" s="16" t="s">
        <v>2</v>
      </c>
      <c r="C14" s="17" t="s">
        <v>33</v>
      </c>
      <c r="D14" s="16" t="s">
        <v>4</v>
      </c>
      <c r="E14" s="52">
        <v>71</v>
      </c>
      <c r="F14" s="16">
        <v>1</v>
      </c>
      <c r="G14" s="17" t="s">
        <v>13</v>
      </c>
      <c r="H14" s="52">
        <v>20</v>
      </c>
      <c r="I14" s="53" t="s">
        <v>6</v>
      </c>
      <c r="J14" s="54">
        <v>2252706.59</v>
      </c>
      <c r="K14" s="55">
        <v>0.93069999999999997</v>
      </c>
      <c r="L14" s="29">
        <f t="shared" si="0"/>
        <v>2096594.0233129999</v>
      </c>
    </row>
    <row r="15" spans="2:12" x14ac:dyDescent="0.25">
      <c r="B15" s="16" t="s">
        <v>2</v>
      </c>
      <c r="C15" s="17" t="s">
        <v>33</v>
      </c>
      <c r="D15" s="16" t="s">
        <v>4</v>
      </c>
      <c r="E15" s="52">
        <v>71</v>
      </c>
      <c r="F15" s="16">
        <v>1</v>
      </c>
      <c r="G15" s="17" t="s">
        <v>13</v>
      </c>
      <c r="H15" s="52">
        <v>20</v>
      </c>
      <c r="I15" s="53" t="s">
        <v>7</v>
      </c>
      <c r="J15" s="54">
        <v>4716870.82</v>
      </c>
      <c r="K15" s="55">
        <v>0.93069999999999997</v>
      </c>
      <c r="L15" s="29">
        <f t="shared" si="0"/>
        <v>4389991.6721740002</v>
      </c>
    </row>
    <row r="16" spans="2:12" x14ac:dyDescent="0.25">
      <c r="B16" s="16" t="s">
        <v>2</v>
      </c>
      <c r="C16" s="17" t="s">
        <v>33</v>
      </c>
      <c r="D16" s="16" t="s">
        <v>4</v>
      </c>
      <c r="E16" s="52">
        <v>71</v>
      </c>
      <c r="F16" s="16">
        <v>1</v>
      </c>
      <c r="G16" s="17" t="s">
        <v>13</v>
      </c>
      <c r="H16" s="52">
        <v>20</v>
      </c>
      <c r="I16" s="53" t="s">
        <v>8</v>
      </c>
      <c r="J16" s="54">
        <v>1451126.46</v>
      </c>
      <c r="K16" s="55">
        <v>0.93069999999999997</v>
      </c>
      <c r="L16" s="29">
        <f t="shared" si="0"/>
        <v>1350563.3963219998</v>
      </c>
    </row>
    <row r="17" spans="2:12" ht="15.75" customHeight="1" x14ac:dyDescent="0.25">
      <c r="B17" s="16" t="s">
        <v>2</v>
      </c>
      <c r="C17" s="17" t="s">
        <v>33</v>
      </c>
      <c r="D17" s="16" t="s">
        <v>4</v>
      </c>
      <c r="E17" s="52">
        <v>71</v>
      </c>
      <c r="F17" s="16">
        <v>1</v>
      </c>
      <c r="G17" s="17" t="s">
        <v>13</v>
      </c>
      <c r="H17" s="52">
        <v>20</v>
      </c>
      <c r="I17" s="53" t="s">
        <v>9</v>
      </c>
      <c r="J17" s="54">
        <v>1572448.13</v>
      </c>
      <c r="K17" s="55">
        <v>0.93069999999999997</v>
      </c>
      <c r="L17" s="29">
        <f t="shared" si="0"/>
        <v>1463477.4745909998</v>
      </c>
    </row>
    <row r="18" spans="2:12" ht="27.75" customHeight="1" x14ac:dyDescent="0.25">
      <c r="B18" s="22" t="s">
        <v>2</v>
      </c>
      <c r="C18" s="30" t="s">
        <v>10</v>
      </c>
      <c r="D18" s="31"/>
      <c r="E18" s="31"/>
      <c r="F18" s="31"/>
      <c r="G18" s="31"/>
      <c r="H18" s="31"/>
      <c r="I18" s="32"/>
      <c r="J18" s="26">
        <f>J19</f>
        <v>15686552.539999999</v>
      </c>
      <c r="K18" s="50"/>
      <c r="L18" s="51">
        <f>SUM(L19)</f>
        <v>12393945.161853999</v>
      </c>
    </row>
    <row r="19" spans="2:12" x14ac:dyDescent="0.25">
      <c r="B19" s="16" t="s">
        <v>11</v>
      </c>
      <c r="C19" s="16" t="s">
        <v>32</v>
      </c>
      <c r="D19" s="16" t="s">
        <v>12</v>
      </c>
      <c r="E19" s="16">
        <v>62</v>
      </c>
      <c r="F19" s="16">
        <v>1</v>
      </c>
      <c r="G19" s="17" t="s">
        <v>34</v>
      </c>
      <c r="H19" s="16">
        <v>19</v>
      </c>
      <c r="I19" s="16" t="s">
        <v>7</v>
      </c>
      <c r="J19" s="54">
        <v>15686552.539999999</v>
      </c>
      <c r="K19" s="55">
        <v>0.79010000000000002</v>
      </c>
      <c r="L19" s="29">
        <f t="shared" si="0"/>
        <v>12393945.161853999</v>
      </c>
    </row>
    <row r="20" spans="2:12" ht="30" customHeight="1" x14ac:dyDescent="0.25">
      <c r="B20" s="22" t="s">
        <v>2</v>
      </c>
      <c r="C20" s="30" t="s">
        <v>43</v>
      </c>
      <c r="D20" s="31"/>
      <c r="E20" s="31"/>
      <c r="F20" s="31"/>
      <c r="G20" s="31"/>
      <c r="H20" s="31"/>
      <c r="I20" s="32"/>
      <c r="J20" s="26">
        <f>SUM(J21:J32)</f>
        <v>84870645.650000006</v>
      </c>
      <c r="K20" s="50"/>
      <c r="L20" s="51">
        <f>SUM(L21:L32)</f>
        <v>67056297.128065005</v>
      </c>
    </row>
    <row r="21" spans="2:12" x14ac:dyDescent="0.25">
      <c r="B21" s="16" t="s">
        <v>2</v>
      </c>
      <c r="C21" s="17" t="s">
        <v>32</v>
      </c>
      <c r="D21" s="18" t="s">
        <v>14</v>
      </c>
      <c r="E21" s="52">
        <v>62</v>
      </c>
      <c r="F21" s="16">
        <v>1</v>
      </c>
      <c r="G21" s="19" t="s">
        <v>13</v>
      </c>
      <c r="H21" s="16">
        <v>6</v>
      </c>
      <c r="I21" s="16" t="s">
        <v>3</v>
      </c>
      <c r="J21" s="54">
        <v>328378.01</v>
      </c>
      <c r="K21" s="55">
        <v>0.79010000000000002</v>
      </c>
      <c r="L21" s="29">
        <f t="shared" si="0"/>
        <v>259451.46570100001</v>
      </c>
    </row>
    <row r="22" spans="2:12" x14ac:dyDescent="0.25">
      <c r="B22" s="16" t="s">
        <v>2</v>
      </c>
      <c r="C22" s="17" t="s">
        <v>32</v>
      </c>
      <c r="D22" s="18" t="s">
        <v>14</v>
      </c>
      <c r="E22" s="52">
        <v>66</v>
      </c>
      <c r="F22" s="16">
        <v>1</v>
      </c>
      <c r="G22" s="19" t="s">
        <v>13</v>
      </c>
      <c r="H22" s="16">
        <v>1</v>
      </c>
      <c r="I22" s="16" t="s">
        <v>3</v>
      </c>
      <c r="J22" s="54">
        <v>3951463.67</v>
      </c>
      <c r="K22" s="55">
        <v>0.79010000000000002</v>
      </c>
      <c r="L22" s="29">
        <f t="shared" si="0"/>
        <v>3122051.445667</v>
      </c>
    </row>
    <row r="23" spans="2:12" x14ac:dyDescent="0.25">
      <c r="B23" s="16" t="s">
        <v>2</v>
      </c>
      <c r="C23" s="17" t="s">
        <v>32</v>
      </c>
      <c r="D23" s="18" t="s">
        <v>14</v>
      </c>
      <c r="E23" s="52">
        <v>66</v>
      </c>
      <c r="F23" s="16">
        <v>1</v>
      </c>
      <c r="G23" s="19" t="s">
        <v>13</v>
      </c>
      <c r="H23" s="16">
        <v>3</v>
      </c>
      <c r="I23" s="16" t="s">
        <v>3</v>
      </c>
      <c r="J23" s="54">
        <v>257039.51</v>
      </c>
      <c r="K23" s="55">
        <v>0.79010000000000002</v>
      </c>
      <c r="L23" s="29">
        <f t="shared" si="0"/>
        <v>203086.91685100002</v>
      </c>
    </row>
    <row r="24" spans="2:12" x14ac:dyDescent="0.25">
      <c r="B24" s="16" t="s">
        <v>2</v>
      </c>
      <c r="C24" s="17" t="s">
        <v>32</v>
      </c>
      <c r="D24" s="18" t="s">
        <v>14</v>
      </c>
      <c r="E24" s="52">
        <v>66</v>
      </c>
      <c r="F24" s="16">
        <v>1</v>
      </c>
      <c r="G24" s="19" t="s">
        <v>13</v>
      </c>
      <c r="H24" s="16">
        <v>4</v>
      </c>
      <c r="I24" s="16" t="s">
        <v>3</v>
      </c>
      <c r="J24" s="54">
        <v>4156372.16</v>
      </c>
      <c r="K24" s="55">
        <v>0.79010000000000002</v>
      </c>
      <c r="L24" s="29">
        <f t="shared" si="0"/>
        <v>3283949.6436160002</v>
      </c>
    </row>
    <row r="25" spans="2:12" x14ac:dyDescent="0.25">
      <c r="B25" s="16" t="s">
        <v>2</v>
      </c>
      <c r="C25" s="17" t="s">
        <v>32</v>
      </c>
      <c r="D25" s="18" t="s">
        <v>14</v>
      </c>
      <c r="E25" s="52">
        <v>66</v>
      </c>
      <c r="F25" s="16">
        <v>1</v>
      </c>
      <c r="G25" s="19" t="s">
        <v>13</v>
      </c>
      <c r="H25" s="16">
        <v>6</v>
      </c>
      <c r="I25" s="16" t="s">
        <v>3</v>
      </c>
      <c r="J25" s="54">
        <v>3570345.39</v>
      </c>
      <c r="K25" s="55">
        <v>0.79010000000000002</v>
      </c>
      <c r="L25" s="29">
        <f t="shared" si="0"/>
        <v>2820929.892639</v>
      </c>
    </row>
    <row r="26" spans="2:12" x14ac:dyDescent="0.25">
      <c r="B26" s="16" t="s">
        <v>2</v>
      </c>
      <c r="C26" s="17" t="s">
        <v>32</v>
      </c>
      <c r="D26" s="18" t="s">
        <v>14</v>
      </c>
      <c r="E26" s="52">
        <v>66</v>
      </c>
      <c r="F26" s="16">
        <v>1</v>
      </c>
      <c r="G26" s="19" t="s">
        <v>13</v>
      </c>
      <c r="H26" s="16">
        <v>11</v>
      </c>
      <c r="I26" s="16" t="s">
        <v>3</v>
      </c>
      <c r="J26" s="54">
        <v>168860.34</v>
      </c>
      <c r="K26" s="55">
        <v>0.79010000000000002</v>
      </c>
      <c r="L26" s="29">
        <f t="shared" si="0"/>
        <v>133416.554634</v>
      </c>
    </row>
    <row r="27" spans="2:12" x14ac:dyDescent="0.25">
      <c r="B27" s="16" t="s">
        <v>2</v>
      </c>
      <c r="C27" s="17" t="s">
        <v>32</v>
      </c>
      <c r="D27" s="18" t="s">
        <v>14</v>
      </c>
      <c r="E27" s="52">
        <v>66</v>
      </c>
      <c r="F27" s="16">
        <v>1</v>
      </c>
      <c r="G27" s="19" t="s">
        <v>13</v>
      </c>
      <c r="H27" s="16">
        <v>12</v>
      </c>
      <c r="I27" s="16" t="s">
        <v>3</v>
      </c>
      <c r="J27" s="54">
        <v>717606.95</v>
      </c>
      <c r="K27" s="55">
        <v>0.79010000000000002</v>
      </c>
      <c r="L27" s="29">
        <f t="shared" si="0"/>
        <v>566981.25119500002</v>
      </c>
    </row>
    <row r="28" spans="2:12" x14ac:dyDescent="0.25">
      <c r="B28" s="16" t="s">
        <v>2</v>
      </c>
      <c r="C28" s="17" t="s">
        <v>32</v>
      </c>
      <c r="D28" s="18" t="s">
        <v>14</v>
      </c>
      <c r="E28" s="52">
        <v>66</v>
      </c>
      <c r="F28" s="16">
        <v>1</v>
      </c>
      <c r="G28" s="19" t="s">
        <v>13</v>
      </c>
      <c r="H28" s="16">
        <v>13</v>
      </c>
      <c r="I28" s="16" t="s">
        <v>3</v>
      </c>
      <c r="J28" s="54">
        <v>263702.78999999998</v>
      </c>
      <c r="K28" s="55">
        <v>0.79010000000000002</v>
      </c>
      <c r="L28" s="29">
        <f t="shared" si="0"/>
        <v>208351.574379</v>
      </c>
    </row>
    <row r="29" spans="2:12" x14ac:dyDescent="0.25">
      <c r="B29" s="16" t="s">
        <v>2</v>
      </c>
      <c r="C29" s="17" t="s">
        <v>32</v>
      </c>
      <c r="D29" s="18" t="s">
        <v>14</v>
      </c>
      <c r="E29" s="52">
        <v>66</v>
      </c>
      <c r="F29" s="16">
        <v>1</v>
      </c>
      <c r="G29" s="19" t="s">
        <v>13</v>
      </c>
      <c r="H29" s="16">
        <v>14</v>
      </c>
      <c r="I29" s="16" t="s">
        <v>3</v>
      </c>
      <c r="J29" s="54">
        <v>3909626.48</v>
      </c>
      <c r="K29" s="55">
        <v>0.79010000000000002</v>
      </c>
      <c r="L29" s="29">
        <f t="shared" si="0"/>
        <v>3088995.881848</v>
      </c>
    </row>
    <row r="30" spans="2:12" x14ac:dyDescent="0.25">
      <c r="B30" s="16" t="s">
        <v>2</v>
      </c>
      <c r="C30" s="17" t="s">
        <v>32</v>
      </c>
      <c r="D30" s="18" t="s">
        <v>14</v>
      </c>
      <c r="E30" s="52">
        <v>66</v>
      </c>
      <c r="F30" s="16">
        <v>1</v>
      </c>
      <c r="G30" s="19" t="s">
        <v>13</v>
      </c>
      <c r="H30" s="16">
        <v>18</v>
      </c>
      <c r="I30" s="16" t="s">
        <v>3</v>
      </c>
      <c r="J30" s="54">
        <v>3848.45</v>
      </c>
      <c r="K30" s="55">
        <v>0.79010000000000002</v>
      </c>
      <c r="L30" s="29">
        <f t="shared" si="0"/>
        <v>3040.6603449999998</v>
      </c>
    </row>
    <row r="31" spans="2:12" x14ac:dyDescent="0.25">
      <c r="B31" s="16" t="s">
        <v>2</v>
      </c>
      <c r="C31" s="17" t="s">
        <v>32</v>
      </c>
      <c r="D31" s="18" t="s">
        <v>14</v>
      </c>
      <c r="E31" s="52">
        <v>66</v>
      </c>
      <c r="F31" s="16">
        <v>1</v>
      </c>
      <c r="G31" s="19" t="s">
        <v>13</v>
      </c>
      <c r="H31" s="16">
        <v>22</v>
      </c>
      <c r="I31" s="16" t="s">
        <v>3</v>
      </c>
      <c r="J31" s="54">
        <v>41997121.530000001</v>
      </c>
      <c r="K31" s="55">
        <v>0.79010000000000002</v>
      </c>
      <c r="L31" s="29">
        <f t="shared" si="0"/>
        <v>33181925.720853001</v>
      </c>
    </row>
    <row r="32" spans="2:12" x14ac:dyDescent="0.25">
      <c r="B32" s="16" t="s">
        <v>2</v>
      </c>
      <c r="C32" s="17" t="s">
        <v>32</v>
      </c>
      <c r="D32" s="18" t="s">
        <v>14</v>
      </c>
      <c r="E32" s="52">
        <v>68</v>
      </c>
      <c r="F32" s="16">
        <v>1</v>
      </c>
      <c r="G32" s="19" t="s">
        <v>13</v>
      </c>
      <c r="H32" s="16">
        <v>15</v>
      </c>
      <c r="I32" s="16" t="s">
        <v>3</v>
      </c>
      <c r="J32" s="54">
        <v>25546280.370000001</v>
      </c>
      <c r="K32" s="55">
        <v>0.79010000000000002</v>
      </c>
      <c r="L32" s="29">
        <f t="shared" si="0"/>
        <v>20184116.120337002</v>
      </c>
    </row>
    <row r="33" spans="2:12" ht="32.25" customHeight="1" x14ac:dyDescent="0.25">
      <c r="B33" s="22" t="s">
        <v>2</v>
      </c>
      <c r="C33" s="30" t="s">
        <v>42</v>
      </c>
      <c r="D33" s="31"/>
      <c r="E33" s="31"/>
      <c r="F33" s="31"/>
      <c r="G33" s="31"/>
      <c r="H33" s="31"/>
      <c r="I33" s="32"/>
      <c r="J33" s="26">
        <f>SUM(J34:J57)</f>
        <v>292630818.83000004</v>
      </c>
      <c r="K33" s="50"/>
      <c r="L33" s="51">
        <f>SUM(L34:L57)</f>
        <v>259154363.90893704</v>
      </c>
    </row>
    <row r="34" spans="2:12" x14ac:dyDescent="0.25">
      <c r="B34" s="16" t="s">
        <v>2</v>
      </c>
      <c r="C34" s="18" t="s">
        <v>30</v>
      </c>
      <c r="D34" s="18" t="s">
        <v>15</v>
      </c>
      <c r="E34" s="52">
        <v>72</v>
      </c>
      <c r="F34" s="16">
        <v>1</v>
      </c>
      <c r="G34" s="57" t="s">
        <v>13</v>
      </c>
      <c r="H34" s="16">
        <v>18</v>
      </c>
      <c r="I34" s="16" t="s">
        <v>7</v>
      </c>
      <c r="J34" s="54">
        <v>1430826.43</v>
      </c>
      <c r="K34" s="55">
        <v>0.89710000000000001</v>
      </c>
      <c r="L34" s="29">
        <f t="shared" si="0"/>
        <v>1283594.390353</v>
      </c>
    </row>
    <row r="35" spans="2:12" x14ac:dyDescent="0.25">
      <c r="B35" s="16" t="s">
        <v>2</v>
      </c>
      <c r="C35" s="18" t="s">
        <v>30</v>
      </c>
      <c r="D35" s="18" t="s">
        <v>15</v>
      </c>
      <c r="E35" s="52">
        <v>74</v>
      </c>
      <c r="F35" s="16">
        <v>1</v>
      </c>
      <c r="G35" s="57" t="s">
        <v>13</v>
      </c>
      <c r="H35" s="16">
        <v>18</v>
      </c>
      <c r="I35" s="16" t="s">
        <v>3</v>
      </c>
      <c r="J35" s="54">
        <f>13266619.42+3841.75</f>
        <v>13270461.17</v>
      </c>
      <c r="K35" s="55">
        <v>0.89710000000000001</v>
      </c>
      <c r="L35" s="56">
        <f t="shared" si="0"/>
        <v>11904930.715607001</v>
      </c>
    </row>
    <row r="36" spans="2:12" x14ac:dyDescent="0.25">
      <c r="B36" s="16" t="s">
        <v>2</v>
      </c>
      <c r="C36" s="18" t="s">
        <v>30</v>
      </c>
      <c r="D36" s="18" t="s">
        <v>15</v>
      </c>
      <c r="E36" s="52">
        <v>74</v>
      </c>
      <c r="F36" s="16">
        <v>1</v>
      </c>
      <c r="G36" s="57" t="s">
        <v>13</v>
      </c>
      <c r="H36" s="16">
        <v>18</v>
      </c>
      <c r="I36" s="16" t="s">
        <v>5</v>
      </c>
      <c r="J36" s="54">
        <v>6062587.9299999997</v>
      </c>
      <c r="K36" s="55">
        <v>0.89710000000000001</v>
      </c>
      <c r="L36" s="29">
        <f t="shared" si="0"/>
        <v>5438747.632003</v>
      </c>
    </row>
    <row r="37" spans="2:12" x14ac:dyDescent="0.25">
      <c r="B37" s="16" t="s">
        <v>2</v>
      </c>
      <c r="C37" s="18" t="s">
        <v>30</v>
      </c>
      <c r="D37" s="18" t="s">
        <v>15</v>
      </c>
      <c r="E37" s="52">
        <v>74</v>
      </c>
      <c r="F37" s="16">
        <v>1</v>
      </c>
      <c r="G37" s="57" t="s">
        <v>46</v>
      </c>
      <c r="H37" s="16">
        <v>18</v>
      </c>
      <c r="I37" s="16" t="s">
        <v>5</v>
      </c>
      <c r="J37" s="54">
        <v>10023266.83</v>
      </c>
      <c r="K37" s="55">
        <v>0.89710000000000001</v>
      </c>
      <c r="L37" s="29">
        <f t="shared" si="0"/>
        <v>8991872.6731930003</v>
      </c>
    </row>
    <row r="38" spans="2:12" x14ac:dyDescent="0.25">
      <c r="B38" s="16" t="s">
        <v>2</v>
      </c>
      <c r="C38" s="18" t="s">
        <v>30</v>
      </c>
      <c r="D38" s="18" t="s">
        <v>15</v>
      </c>
      <c r="E38" s="52">
        <v>74</v>
      </c>
      <c r="F38" s="16">
        <v>1</v>
      </c>
      <c r="G38" s="57" t="s">
        <v>13</v>
      </c>
      <c r="H38" s="16">
        <v>18</v>
      </c>
      <c r="I38" s="16" t="s">
        <v>6</v>
      </c>
      <c r="J38" s="54">
        <v>21251475.16</v>
      </c>
      <c r="K38" s="55">
        <v>0.89710000000000001</v>
      </c>
      <c r="L38" s="29">
        <f t="shared" si="0"/>
        <v>19064698.366036002</v>
      </c>
    </row>
    <row r="39" spans="2:12" x14ac:dyDescent="0.25">
      <c r="B39" s="16" t="s">
        <v>2</v>
      </c>
      <c r="C39" s="18" t="s">
        <v>30</v>
      </c>
      <c r="D39" s="18" t="s">
        <v>15</v>
      </c>
      <c r="E39" s="52">
        <v>74</v>
      </c>
      <c r="F39" s="16">
        <v>1</v>
      </c>
      <c r="G39" s="57" t="s">
        <v>13</v>
      </c>
      <c r="H39" s="16">
        <v>18</v>
      </c>
      <c r="I39" s="16" t="s">
        <v>7</v>
      </c>
      <c r="J39" s="58">
        <f>80988673.93+10543.49</f>
        <v>80999217.420000002</v>
      </c>
      <c r="K39" s="55">
        <v>0.89710000000000001</v>
      </c>
      <c r="L39" s="29">
        <f t="shared" si="0"/>
        <v>72664397.947482005</v>
      </c>
    </row>
    <row r="40" spans="2:12" x14ac:dyDescent="0.25">
      <c r="B40" s="16" t="s">
        <v>2</v>
      </c>
      <c r="C40" s="18" t="s">
        <v>30</v>
      </c>
      <c r="D40" s="18" t="s">
        <v>15</v>
      </c>
      <c r="E40" s="52">
        <v>74</v>
      </c>
      <c r="F40" s="16">
        <v>1</v>
      </c>
      <c r="G40" s="57" t="s">
        <v>13</v>
      </c>
      <c r="H40" s="16">
        <v>18</v>
      </c>
      <c r="I40" s="16" t="s">
        <v>16</v>
      </c>
      <c r="J40" s="54">
        <v>3898530.19</v>
      </c>
      <c r="K40" s="55">
        <v>0.89710000000000001</v>
      </c>
      <c r="L40" s="29">
        <f t="shared" si="0"/>
        <v>3497371.4334490001</v>
      </c>
    </row>
    <row r="41" spans="2:12" x14ac:dyDescent="0.25">
      <c r="B41" s="16" t="s">
        <v>2</v>
      </c>
      <c r="C41" s="18" t="s">
        <v>30</v>
      </c>
      <c r="D41" s="18" t="s">
        <v>15</v>
      </c>
      <c r="E41" s="52">
        <v>74</v>
      </c>
      <c r="F41" s="16">
        <v>1</v>
      </c>
      <c r="G41" s="57" t="s">
        <v>13</v>
      </c>
      <c r="H41" s="16">
        <v>18</v>
      </c>
      <c r="I41" s="16" t="s">
        <v>8</v>
      </c>
      <c r="J41" s="54">
        <v>98932.19</v>
      </c>
      <c r="K41" s="55">
        <v>0.89710000000000001</v>
      </c>
      <c r="L41" s="29">
        <f t="shared" si="0"/>
        <v>88752.067649000004</v>
      </c>
    </row>
    <row r="42" spans="2:12" x14ac:dyDescent="0.25">
      <c r="B42" s="16" t="s">
        <v>2</v>
      </c>
      <c r="C42" s="18" t="s">
        <v>30</v>
      </c>
      <c r="D42" s="18" t="s">
        <v>15</v>
      </c>
      <c r="E42" s="52">
        <v>74</v>
      </c>
      <c r="F42" s="16">
        <v>1</v>
      </c>
      <c r="G42" s="57" t="s">
        <v>46</v>
      </c>
      <c r="H42" s="16">
        <v>18</v>
      </c>
      <c r="I42" s="16" t="s">
        <v>8</v>
      </c>
      <c r="J42" s="54">
        <v>562519.01</v>
      </c>
      <c r="K42" s="55">
        <v>0.89710000000000001</v>
      </c>
      <c r="L42" s="29">
        <f t="shared" si="0"/>
        <v>504635.80387100001</v>
      </c>
    </row>
    <row r="43" spans="2:12" x14ac:dyDescent="0.25">
      <c r="B43" s="16" t="s">
        <v>2</v>
      </c>
      <c r="C43" s="18" t="s">
        <v>30</v>
      </c>
      <c r="D43" s="18" t="s">
        <v>15</v>
      </c>
      <c r="E43" s="52">
        <v>74</v>
      </c>
      <c r="F43" s="16">
        <v>1</v>
      </c>
      <c r="G43" s="57" t="s">
        <v>13</v>
      </c>
      <c r="H43" s="16">
        <v>18</v>
      </c>
      <c r="I43" s="16" t="s">
        <v>9</v>
      </c>
      <c r="J43" s="54">
        <v>4821231.8099999996</v>
      </c>
      <c r="K43" s="55">
        <v>0.89710000000000001</v>
      </c>
      <c r="L43" s="29">
        <f t="shared" si="0"/>
        <v>4325127.0567509998</v>
      </c>
    </row>
    <row r="44" spans="2:12" x14ac:dyDescent="0.25">
      <c r="B44" s="16" t="s">
        <v>2</v>
      </c>
      <c r="C44" s="18" t="s">
        <v>31</v>
      </c>
      <c r="D44" s="18" t="s">
        <v>15</v>
      </c>
      <c r="E44" s="52">
        <v>72</v>
      </c>
      <c r="F44" s="16">
        <v>1</v>
      </c>
      <c r="G44" s="57" t="s">
        <v>13</v>
      </c>
      <c r="H44" s="16">
        <v>18</v>
      </c>
      <c r="I44" s="16" t="s">
        <v>3</v>
      </c>
      <c r="J44" s="54">
        <v>67657928.670000002</v>
      </c>
      <c r="K44" s="55">
        <v>0.87470000000000003</v>
      </c>
      <c r="L44" s="29">
        <f t="shared" si="0"/>
        <v>59180390.207649007</v>
      </c>
    </row>
    <row r="45" spans="2:12" x14ac:dyDescent="0.25">
      <c r="B45" s="16" t="s">
        <v>2</v>
      </c>
      <c r="C45" s="18" t="s">
        <v>31</v>
      </c>
      <c r="D45" s="18" t="s">
        <v>15</v>
      </c>
      <c r="E45" s="52">
        <v>73</v>
      </c>
      <c r="F45" s="16">
        <v>1</v>
      </c>
      <c r="G45" s="57" t="s">
        <v>13</v>
      </c>
      <c r="H45" s="16">
        <v>18</v>
      </c>
      <c r="I45" s="16" t="s">
        <v>3</v>
      </c>
      <c r="J45" s="54">
        <v>68878933.409999996</v>
      </c>
      <c r="K45" s="55">
        <v>0.87470000000000003</v>
      </c>
      <c r="L45" s="29">
        <f t="shared" si="0"/>
        <v>60248403.053727001</v>
      </c>
    </row>
    <row r="46" spans="2:12" x14ac:dyDescent="0.25">
      <c r="B46" s="16" t="s">
        <v>2</v>
      </c>
      <c r="C46" s="18" t="s">
        <v>31</v>
      </c>
      <c r="D46" s="18" t="s">
        <v>15</v>
      </c>
      <c r="E46" s="52">
        <v>73</v>
      </c>
      <c r="F46" s="16">
        <v>1</v>
      </c>
      <c r="G46" s="57" t="s">
        <v>13</v>
      </c>
      <c r="H46" s="16">
        <v>18</v>
      </c>
      <c r="I46" s="16" t="s">
        <v>5</v>
      </c>
      <c r="J46" s="54">
        <v>1123854.96</v>
      </c>
      <c r="K46" s="55">
        <v>0.87470000000000003</v>
      </c>
      <c r="L46" s="29">
        <f t="shared" si="0"/>
        <v>983035.93351200002</v>
      </c>
    </row>
    <row r="47" spans="2:12" x14ac:dyDescent="0.25">
      <c r="B47" s="16" t="s">
        <v>2</v>
      </c>
      <c r="C47" s="18" t="s">
        <v>31</v>
      </c>
      <c r="D47" s="18" t="s">
        <v>15</v>
      </c>
      <c r="E47" s="52">
        <v>73</v>
      </c>
      <c r="F47" s="16">
        <v>1</v>
      </c>
      <c r="G47" s="57" t="s">
        <v>46</v>
      </c>
      <c r="H47" s="16">
        <v>18</v>
      </c>
      <c r="I47" s="16" t="s">
        <v>5</v>
      </c>
      <c r="J47" s="54">
        <v>1281830.46</v>
      </c>
      <c r="K47" s="55">
        <v>0.87470000000000003</v>
      </c>
      <c r="L47" s="29">
        <f t="shared" si="0"/>
        <v>1121217.1033620001</v>
      </c>
    </row>
    <row r="48" spans="2:12" x14ac:dyDescent="0.25">
      <c r="B48" s="16" t="s">
        <v>2</v>
      </c>
      <c r="C48" s="18" t="s">
        <v>31</v>
      </c>
      <c r="D48" s="18" t="s">
        <v>15</v>
      </c>
      <c r="E48" s="52">
        <v>73</v>
      </c>
      <c r="F48" s="16">
        <v>1</v>
      </c>
      <c r="G48" s="57" t="s">
        <v>13</v>
      </c>
      <c r="H48" s="16">
        <v>18</v>
      </c>
      <c r="I48" s="16" t="s">
        <v>6</v>
      </c>
      <c r="J48" s="54">
        <v>552617.51</v>
      </c>
      <c r="K48" s="55">
        <v>0.87470000000000003</v>
      </c>
      <c r="L48" s="29">
        <f t="shared" si="0"/>
        <v>483374.535997</v>
      </c>
    </row>
    <row r="49" spans="2:12" x14ac:dyDescent="0.25">
      <c r="B49" s="16" t="s">
        <v>2</v>
      </c>
      <c r="C49" s="18" t="s">
        <v>31</v>
      </c>
      <c r="D49" s="18" t="s">
        <v>15</v>
      </c>
      <c r="E49" s="52">
        <v>73</v>
      </c>
      <c r="F49" s="16">
        <v>1</v>
      </c>
      <c r="G49" s="57" t="s">
        <v>46</v>
      </c>
      <c r="H49" s="16">
        <v>18</v>
      </c>
      <c r="I49" s="16" t="s">
        <v>6</v>
      </c>
      <c r="J49" s="54">
        <v>502622.33</v>
      </c>
      <c r="K49" s="55">
        <v>0.87470000000000003</v>
      </c>
      <c r="L49" s="29">
        <f t="shared" si="0"/>
        <v>439643.75205100002</v>
      </c>
    </row>
    <row r="50" spans="2:12" x14ac:dyDescent="0.25">
      <c r="B50" s="16" t="s">
        <v>2</v>
      </c>
      <c r="C50" s="18" t="s">
        <v>31</v>
      </c>
      <c r="D50" s="18" t="s">
        <v>15</v>
      </c>
      <c r="E50" s="52">
        <v>73</v>
      </c>
      <c r="F50" s="16">
        <v>1</v>
      </c>
      <c r="G50" s="57" t="s">
        <v>13</v>
      </c>
      <c r="H50" s="16">
        <v>18</v>
      </c>
      <c r="I50" s="16" t="s">
        <v>7</v>
      </c>
      <c r="J50" s="54">
        <v>2581251.31</v>
      </c>
      <c r="K50" s="55">
        <v>0.87470000000000003</v>
      </c>
      <c r="L50" s="29">
        <f t="shared" si="0"/>
        <v>2257820.5208570003</v>
      </c>
    </row>
    <row r="51" spans="2:12" x14ac:dyDescent="0.25">
      <c r="B51" s="16" t="s">
        <v>2</v>
      </c>
      <c r="C51" s="18" t="s">
        <v>31</v>
      </c>
      <c r="D51" s="18" t="s">
        <v>15</v>
      </c>
      <c r="E51" s="52">
        <v>73</v>
      </c>
      <c r="F51" s="16">
        <v>1</v>
      </c>
      <c r="G51" s="57" t="s">
        <v>13</v>
      </c>
      <c r="H51" s="16">
        <v>18</v>
      </c>
      <c r="I51" s="16" t="s">
        <v>16</v>
      </c>
      <c r="J51" s="54">
        <v>1827251.82</v>
      </c>
      <c r="K51" s="55">
        <v>0.87470000000000003</v>
      </c>
      <c r="L51" s="29">
        <f t="shared" si="0"/>
        <v>1598297.166954</v>
      </c>
    </row>
    <row r="52" spans="2:12" x14ac:dyDescent="0.25">
      <c r="B52" s="16" t="s">
        <v>2</v>
      </c>
      <c r="C52" s="18" t="s">
        <v>31</v>
      </c>
      <c r="D52" s="18" t="s">
        <v>15</v>
      </c>
      <c r="E52" s="52">
        <v>73</v>
      </c>
      <c r="F52" s="16">
        <v>1</v>
      </c>
      <c r="G52" s="57" t="s">
        <v>46</v>
      </c>
      <c r="H52" s="16">
        <v>18</v>
      </c>
      <c r="I52" s="16" t="s">
        <v>16</v>
      </c>
      <c r="J52" s="54">
        <v>1244826.1100000001</v>
      </c>
      <c r="K52" s="55">
        <v>0.87470000000000003</v>
      </c>
      <c r="L52" s="29">
        <f t="shared" si="0"/>
        <v>1088849.3984170002</v>
      </c>
    </row>
    <row r="53" spans="2:12" x14ac:dyDescent="0.25">
      <c r="B53" s="16" t="s">
        <v>2</v>
      </c>
      <c r="C53" s="18" t="s">
        <v>31</v>
      </c>
      <c r="D53" s="18" t="s">
        <v>15</v>
      </c>
      <c r="E53" s="52">
        <v>73</v>
      </c>
      <c r="F53" s="16">
        <v>1</v>
      </c>
      <c r="G53" s="57" t="s">
        <v>13</v>
      </c>
      <c r="H53" s="16">
        <v>18</v>
      </c>
      <c r="I53" s="16" t="s">
        <v>8</v>
      </c>
      <c r="J53" s="54">
        <v>120700.79</v>
      </c>
      <c r="K53" s="55">
        <v>0.87470000000000003</v>
      </c>
      <c r="L53" s="29">
        <f t="shared" si="0"/>
        <v>105576.981013</v>
      </c>
    </row>
    <row r="54" spans="2:12" x14ac:dyDescent="0.25">
      <c r="B54" s="16" t="s">
        <v>2</v>
      </c>
      <c r="C54" s="18" t="s">
        <v>31</v>
      </c>
      <c r="D54" s="18" t="s">
        <v>15</v>
      </c>
      <c r="E54" s="52">
        <v>73</v>
      </c>
      <c r="F54" s="16">
        <v>1</v>
      </c>
      <c r="G54" s="57" t="s">
        <v>46</v>
      </c>
      <c r="H54" s="16">
        <v>18</v>
      </c>
      <c r="I54" s="16" t="s">
        <v>8</v>
      </c>
      <c r="J54" s="54">
        <v>972006.16</v>
      </c>
      <c r="K54" s="55">
        <v>0.87470000000000003</v>
      </c>
      <c r="L54" s="29">
        <f t="shared" si="0"/>
        <v>850213.78815200005</v>
      </c>
    </row>
    <row r="55" spans="2:12" x14ac:dyDescent="0.25">
      <c r="B55" s="16" t="s">
        <v>2</v>
      </c>
      <c r="C55" s="18" t="s">
        <v>31</v>
      </c>
      <c r="D55" s="18" t="s">
        <v>15</v>
      </c>
      <c r="E55" s="52">
        <v>73</v>
      </c>
      <c r="F55" s="16">
        <v>1</v>
      </c>
      <c r="G55" s="57" t="s">
        <v>13</v>
      </c>
      <c r="H55" s="16">
        <v>18</v>
      </c>
      <c r="I55" s="16" t="s">
        <v>9</v>
      </c>
      <c r="J55" s="54">
        <v>1193803.3500000001</v>
      </c>
      <c r="K55" s="55">
        <v>0.87470000000000003</v>
      </c>
      <c r="L55" s="29">
        <f t="shared" si="0"/>
        <v>1044219.7902450002</v>
      </c>
    </row>
    <row r="56" spans="2:12" x14ac:dyDescent="0.25">
      <c r="B56" s="16" t="s">
        <v>2</v>
      </c>
      <c r="C56" s="18" t="s">
        <v>31</v>
      </c>
      <c r="D56" s="18" t="s">
        <v>15</v>
      </c>
      <c r="E56" s="52">
        <v>73</v>
      </c>
      <c r="F56" s="16">
        <v>1</v>
      </c>
      <c r="G56" s="57" t="s">
        <v>46</v>
      </c>
      <c r="H56" s="16">
        <v>18</v>
      </c>
      <c r="I56" s="16" t="s">
        <v>9</v>
      </c>
      <c r="J56" s="54">
        <v>919371.95</v>
      </c>
      <c r="K56" s="55">
        <v>0.87470000000000003</v>
      </c>
      <c r="L56" s="29">
        <f t="shared" si="0"/>
        <v>804174.64466500003</v>
      </c>
    </row>
    <row r="57" spans="2:12" x14ac:dyDescent="0.25">
      <c r="B57" s="16" t="s">
        <v>2</v>
      </c>
      <c r="C57" s="18" t="s">
        <v>31</v>
      </c>
      <c r="D57" s="18" t="s">
        <v>15</v>
      </c>
      <c r="E57" s="52">
        <v>81</v>
      </c>
      <c r="F57" s="16">
        <v>1</v>
      </c>
      <c r="G57" s="57" t="s">
        <v>13</v>
      </c>
      <c r="H57" s="16">
        <v>18</v>
      </c>
      <c r="I57" s="16" t="s">
        <v>7</v>
      </c>
      <c r="J57" s="58">
        <f>1350200.08+4571.78</f>
        <v>1354771.86</v>
      </c>
      <c r="K57" s="55">
        <v>0.87470000000000003</v>
      </c>
      <c r="L57" s="29">
        <f t="shared" si="0"/>
        <v>1185018.945942</v>
      </c>
    </row>
    <row r="58" spans="2:12" ht="27" customHeight="1" x14ac:dyDescent="0.25">
      <c r="B58" s="22" t="s">
        <v>2</v>
      </c>
      <c r="C58" s="33" t="s">
        <v>22</v>
      </c>
      <c r="D58" s="34"/>
      <c r="E58" s="34"/>
      <c r="F58" s="34"/>
      <c r="G58" s="34"/>
      <c r="H58" s="34"/>
      <c r="I58" s="35"/>
      <c r="J58" s="26">
        <f>SUM(J59:J64)</f>
        <v>6365605.6800000006</v>
      </c>
      <c r="K58" s="50"/>
      <c r="L58" s="51">
        <f>SUM(L59:L64)</f>
        <v>6003402.7168080006</v>
      </c>
    </row>
    <row r="59" spans="2:12" x14ac:dyDescent="0.25">
      <c r="B59" s="16" t="s">
        <v>2</v>
      </c>
      <c r="C59" s="16" t="s">
        <v>29</v>
      </c>
      <c r="D59" s="18" t="s">
        <v>21</v>
      </c>
      <c r="E59" s="16">
        <v>64</v>
      </c>
      <c r="F59" s="16">
        <v>1</v>
      </c>
      <c r="G59" s="17" t="s">
        <v>13</v>
      </c>
      <c r="H59" s="16">
        <v>17</v>
      </c>
      <c r="I59" s="16" t="s">
        <v>5</v>
      </c>
      <c r="J59" s="27">
        <v>1072567.8700000001</v>
      </c>
      <c r="K59" s="55">
        <v>0.94310000000000005</v>
      </c>
      <c r="L59" s="29">
        <f t="shared" si="0"/>
        <v>1011538.7581970001</v>
      </c>
    </row>
    <row r="60" spans="2:12" x14ac:dyDescent="0.25">
      <c r="B60" s="16" t="s">
        <v>2</v>
      </c>
      <c r="C60" s="16" t="s">
        <v>29</v>
      </c>
      <c r="D60" s="18" t="s">
        <v>21</v>
      </c>
      <c r="E60" s="16">
        <v>64</v>
      </c>
      <c r="F60" s="16">
        <v>1</v>
      </c>
      <c r="G60" s="17" t="s">
        <v>13</v>
      </c>
      <c r="H60" s="16">
        <v>17</v>
      </c>
      <c r="I60" s="16" t="s">
        <v>6</v>
      </c>
      <c r="J60" s="27">
        <v>1368868.78</v>
      </c>
      <c r="K60" s="55">
        <v>0.94310000000000005</v>
      </c>
      <c r="L60" s="29">
        <f t="shared" si="0"/>
        <v>1290980.1464180001</v>
      </c>
    </row>
    <row r="61" spans="2:12" x14ac:dyDescent="0.25">
      <c r="B61" s="16" t="s">
        <v>2</v>
      </c>
      <c r="C61" s="16" t="s">
        <v>29</v>
      </c>
      <c r="D61" s="18" t="s">
        <v>21</v>
      </c>
      <c r="E61" s="16">
        <v>64</v>
      </c>
      <c r="F61" s="16">
        <v>1</v>
      </c>
      <c r="G61" s="17" t="s">
        <v>13</v>
      </c>
      <c r="H61" s="16">
        <v>17</v>
      </c>
      <c r="I61" s="16" t="s">
        <v>7</v>
      </c>
      <c r="J61" s="27">
        <v>57648.11</v>
      </c>
      <c r="K61" s="55">
        <v>0.94310000000000005</v>
      </c>
      <c r="L61" s="29">
        <f t="shared" si="0"/>
        <v>54367.932541000002</v>
      </c>
    </row>
    <row r="62" spans="2:12" x14ac:dyDescent="0.25">
      <c r="B62" s="16" t="s">
        <v>2</v>
      </c>
      <c r="C62" s="16" t="s">
        <v>29</v>
      </c>
      <c r="D62" s="18" t="s">
        <v>21</v>
      </c>
      <c r="E62" s="16">
        <v>64</v>
      </c>
      <c r="F62" s="16">
        <v>1</v>
      </c>
      <c r="G62" s="17" t="s">
        <v>13</v>
      </c>
      <c r="H62" s="16">
        <v>17</v>
      </c>
      <c r="I62" s="16" t="s">
        <v>16</v>
      </c>
      <c r="J62" s="27">
        <v>1370120.36</v>
      </c>
      <c r="K62" s="55">
        <v>0.94310000000000005</v>
      </c>
      <c r="L62" s="29">
        <f t="shared" si="0"/>
        <v>1292160.5115160001</v>
      </c>
    </row>
    <row r="63" spans="2:12" x14ac:dyDescent="0.25">
      <c r="B63" s="16" t="s">
        <v>2</v>
      </c>
      <c r="C63" s="16" t="s">
        <v>29</v>
      </c>
      <c r="D63" s="18" t="s">
        <v>21</v>
      </c>
      <c r="E63" s="16">
        <v>64</v>
      </c>
      <c r="F63" s="16">
        <v>1</v>
      </c>
      <c r="G63" s="17" t="s">
        <v>13</v>
      </c>
      <c r="H63" s="16">
        <v>17</v>
      </c>
      <c r="I63" s="16" t="s">
        <v>8</v>
      </c>
      <c r="J63" s="27">
        <v>1421283.85</v>
      </c>
      <c r="K63" s="55">
        <v>0.94310000000000005</v>
      </c>
      <c r="L63" s="29">
        <f t="shared" si="0"/>
        <v>1340412.7989350001</v>
      </c>
    </row>
    <row r="64" spans="2:12" x14ac:dyDescent="0.25">
      <c r="B64" s="16" t="s">
        <v>2</v>
      </c>
      <c r="C64" s="16" t="s">
        <v>29</v>
      </c>
      <c r="D64" s="18" t="s">
        <v>21</v>
      </c>
      <c r="E64" s="19" t="s">
        <v>28</v>
      </c>
      <c r="F64" s="19" t="s">
        <v>18</v>
      </c>
      <c r="G64" s="19" t="s">
        <v>13</v>
      </c>
      <c r="H64" s="19" t="s">
        <v>19</v>
      </c>
      <c r="I64" s="16" t="s">
        <v>9</v>
      </c>
      <c r="J64" s="54">
        <v>1075116.71</v>
      </c>
      <c r="K64" s="55">
        <v>0.94310000000000005</v>
      </c>
      <c r="L64" s="29">
        <f t="shared" si="0"/>
        <v>1013942.569201</v>
      </c>
    </row>
    <row r="65" spans="2:12" ht="42.75" customHeight="1" x14ac:dyDescent="0.25">
      <c r="B65" s="22" t="s">
        <v>2</v>
      </c>
      <c r="C65" s="30" t="s">
        <v>41</v>
      </c>
      <c r="D65" s="31"/>
      <c r="E65" s="31"/>
      <c r="F65" s="31"/>
      <c r="G65" s="31"/>
      <c r="H65" s="31"/>
      <c r="I65" s="32"/>
      <c r="J65" s="26">
        <f>SUM(J66:J120)</f>
        <v>12646452.309999997</v>
      </c>
      <c r="K65" s="50"/>
      <c r="L65" s="51">
        <f>SUM(L66:L120)</f>
        <v>11926869.173560996</v>
      </c>
    </row>
    <row r="66" spans="2:12" x14ac:dyDescent="0.25">
      <c r="B66" s="16" t="s">
        <v>2</v>
      </c>
      <c r="C66" s="16" t="s">
        <v>29</v>
      </c>
      <c r="D66" s="18" t="s">
        <v>20</v>
      </c>
      <c r="E66" s="59">
        <v>81</v>
      </c>
      <c r="F66" s="60">
        <v>1</v>
      </c>
      <c r="G66" s="61" t="s">
        <v>46</v>
      </c>
      <c r="H66" s="59">
        <v>11</v>
      </c>
      <c r="I66" s="59" t="s">
        <v>5</v>
      </c>
      <c r="J66" s="62">
        <v>25480.38</v>
      </c>
      <c r="K66" s="55">
        <v>0.94310000000000005</v>
      </c>
      <c r="L66" s="29">
        <f t="shared" si="0"/>
        <v>24030.546378000003</v>
      </c>
    </row>
    <row r="67" spans="2:12" x14ac:dyDescent="0.25">
      <c r="B67" s="16" t="s">
        <v>2</v>
      </c>
      <c r="C67" s="16" t="s">
        <v>29</v>
      </c>
      <c r="D67" s="18" t="s">
        <v>20</v>
      </c>
      <c r="E67" s="59">
        <v>81</v>
      </c>
      <c r="F67" s="61">
        <v>1</v>
      </c>
      <c r="G67" s="61" t="s">
        <v>46</v>
      </c>
      <c r="H67" s="59">
        <v>17</v>
      </c>
      <c r="I67" s="59" t="s">
        <v>5</v>
      </c>
      <c r="J67" s="62">
        <v>313040.31</v>
      </c>
      <c r="K67" s="55">
        <v>0.94310000000000005</v>
      </c>
      <c r="L67" s="29">
        <f t="shared" si="0"/>
        <v>295228.316361</v>
      </c>
    </row>
    <row r="68" spans="2:12" x14ac:dyDescent="0.25">
      <c r="B68" s="16" t="s">
        <v>2</v>
      </c>
      <c r="C68" s="16" t="s">
        <v>29</v>
      </c>
      <c r="D68" s="18" t="s">
        <v>20</v>
      </c>
      <c r="E68" s="59">
        <v>81</v>
      </c>
      <c r="F68" s="61">
        <v>1</v>
      </c>
      <c r="G68" s="61" t="s">
        <v>46</v>
      </c>
      <c r="H68" s="59">
        <v>17</v>
      </c>
      <c r="I68" s="59" t="s">
        <v>6</v>
      </c>
      <c r="J68" s="62">
        <v>249336.42</v>
      </c>
      <c r="K68" s="55">
        <v>0.94310000000000005</v>
      </c>
      <c r="L68" s="29">
        <f t="shared" si="0"/>
        <v>235149.17770200002</v>
      </c>
    </row>
    <row r="69" spans="2:12" x14ac:dyDescent="0.25">
      <c r="B69" s="16" t="s">
        <v>2</v>
      </c>
      <c r="C69" s="16" t="s">
        <v>29</v>
      </c>
      <c r="D69" s="18" t="s">
        <v>20</v>
      </c>
      <c r="E69" s="59">
        <v>81</v>
      </c>
      <c r="F69" s="61">
        <v>1</v>
      </c>
      <c r="G69" s="61" t="s">
        <v>46</v>
      </c>
      <c r="H69" s="59">
        <v>17</v>
      </c>
      <c r="I69" s="59" t="s">
        <v>16</v>
      </c>
      <c r="J69" s="62">
        <v>409135.13</v>
      </c>
      <c r="K69" s="55">
        <v>0.94310000000000005</v>
      </c>
      <c r="L69" s="29">
        <f t="shared" si="0"/>
        <v>385855.34110300004</v>
      </c>
    </row>
    <row r="70" spans="2:12" x14ac:dyDescent="0.25">
      <c r="B70" s="16" t="s">
        <v>2</v>
      </c>
      <c r="C70" s="16" t="s">
        <v>29</v>
      </c>
      <c r="D70" s="18" t="s">
        <v>20</v>
      </c>
      <c r="E70" s="59">
        <v>81</v>
      </c>
      <c r="F70" s="61">
        <v>1</v>
      </c>
      <c r="G70" s="61" t="s">
        <v>46</v>
      </c>
      <c r="H70" s="59">
        <v>17</v>
      </c>
      <c r="I70" s="59" t="s">
        <v>8</v>
      </c>
      <c r="J70" s="62">
        <v>141600.32999999999</v>
      </c>
      <c r="K70" s="55">
        <v>0.94310000000000005</v>
      </c>
      <c r="L70" s="29">
        <f t="shared" si="0"/>
        <v>133543.27122299999</v>
      </c>
    </row>
    <row r="71" spans="2:12" x14ac:dyDescent="0.25">
      <c r="B71" s="16" t="s">
        <v>2</v>
      </c>
      <c r="C71" s="16" t="s">
        <v>29</v>
      </c>
      <c r="D71" s="18" t="s">
        <v>20</v>
      </c>
      <c r="E71" s="59">
        <v>81</v>
      </c>
      <c r="F71" s="61">
        <v>1</v>
      </c>
      <c r="G71" s="61" t="s">
        <v>46</v>
      </c>
      <c r="H71" s="59">
        <v>17</v>
      </c>
      <c r="I71" s="59" t="s">
        <v>9</v>
      </c>
      <c r="J71" s="62">
        <v>231200.27</v>
      </c>
      <c r="K71" s="55">
        <v>0.94310000000000005</v>
      </c>
      <c r="L71" s="29">
        <f t="shared" ref="L71:L124" si="1">J71*K71</f>
        <v>218044.97463700001</v>
      </c>
    </row>
    <row r="72" spans="2:12" x14ac:dyDescent="0.25">
      <c r="B72" s="16" t="s">
        <v>2</v>
      </c>
      <c r="C72" s="16" t="s">
        <v>29</v>
      </c>
      <c r="D72" s="18" t="s">
        <v>20</v>
      </c>
      <c r="E72" s="59">
        <v>81</v>
      </c>
      <c r="F72" s="61">
        <v>1</v>
      </c>
      <c r="G72" s="61" t="s">
        <v>34</v>
      </c>
      <c r="H72" s="59">
        <v>17</v>
      </c>
      <c r="I72" s="59" t="s">
        <v>3</v>
      </c>
      <c r="J72" s="62">
        <v>3211249.71</v>
      </c>
      <c r="K72" s="55">
        <v>0.94310000000000005</v>
      </c>
      <c r="L72" s="29">
        <f t="shared" si="1"/>
        <v>3028529.6015010001</v>
      </c>
    </row>
    <row r="73" spans="2:12" x14ac:dyDescent="0.25">
      <c r="B73" s="16" t="s">
        <v>2</v>
      </c>
      <c r="C73" s="16" t="s">
        <v>29</v>
      </c>
      <c r="D73" s="18" t="s">
        <v>20</v>
      </c>
      <c r="E73" s="59">
        <v>81</v>
      </c>
      <c r="F73" s="61">
        <v>1</v>
      </c>
      <c r="G73" s="61" t="s">
        <v>34</v>
      </c>
      <c r="H73" s="59">
        <v>17</v>
      </c>
      <c r="I73" s="59" t="s">
        <v>5</v>
      </c>
      <c r="J73" s="62">
        <v>39912.01</v>
      </c>
      <c r="K73" s="55">
        <v>0.94310000000000005</v>
      </c>
      <c r="L73" s="29">
        <f t="shared" si="1"/>
        <v>37641.016631000006</v>
      </c>
    </row>
    <row r="74" spans="2:12" x14ac:dyDescent="0.25">
      <c r="B74" s="16" t="s">
        <v>2</v>
      </c>
      <c r="C74" s="16" t="s">
        <v>29</v>
      </c>
      <c r="D74" s="18" t="s">
        <v>20</v>
      </c>
      <c r="E74" s="59">
        <v>81</v>
      </c>
      <c r="F74" s="61">
        <v>1</v>
      </c>
      <c r="G74" s="61" t="s">
        <v>34</v>
      </c>
      <c r="H74" s="59">
        <v>17</v>
      </c>
      <c r="I74" s="59" t="s">
        <v>6</v>
      </c>
      <c r="J74" s="62">
        <v>34302.879999999997</v>
      </c>
      <c r="K74" s="55">
        <v>0.94310000000000005</v>
      </c>
      <c r="L74" s="29">
        <f t="shared" si="1"/>
        <v>32351.046127999998</v>
      </c>
    </row>
    <row r="75" spans="2:12" x14ac:dyDescent="0.25">
      <c r="B75" s="16" t="s">
        <v>2</v>
      </c>
      <c r="C75" s="16" t="s">
        <v>29</v>
      </c>
      <c r="D75" s="18" t="s">
        <v>20</v>
      </c>
      <c r="E75" s="59">
        <v>81</v>
      </c>
      <c r="F75" s="61">
        <v>1</v>
      </c>
      <c r="G75" s="61" t="s">
        <v>34</v>
      </c>
      <c r="H75" s="59">
        <v>17</v>
      </c>
      <c r="I75" s="59" t="s">
        <v>16</v>
      </c>
      <c r="J75" s="62">
        <v>135001.72</v>
      </c>
      <c r="K75" s="55">
        <v>0.94310000000000005</v>
      </c>
      <c r="L75" s="29">
        <f t="shared" si="1"/>
        <v>127320.122132</v>
      </c>
    </row>
    <row r="76" spans="2:12" x14ac:dyDescent="0.25">
      <c r="B76" s="16" t="s">
        <v>2</v>
      </c>
      <c r="C76" s="16" t="s">
        <v>29</v>
      </c>
      <c r="D76" s="18" t="s">
        <v>20</v>
      </c>
      <c r="E76" s="59">
        <v>81</v>
      </c>
      <c r="F76" s="61">
        <v>1</v>
      </c>
      <c r="G76" s="61" t="s">
        <v>34</v>
      </c>
      <c r="H76" s="59">
        <v>17</v>
      </c>
      <c r="I76" s="59" t="s">
        <v>8</v>
      </c>
      <c r="J76" s="62">
        <v>102647.62</v>
      </c>
      <c r="K76" s="55">
        <v>0.94310000000000005</v>
      </c>
      <c r="L76" s="29">
        <f t="shared" si="1"/>
        <v>96806.970421999999</v>
      </c>
    </row>
    <row r="77" spans="2:12" x14ac:dyDescent="0.25">
      <c r="B77" s="16" t="s">
        <v>2</v>
      </c>
      <c r="C77" s="16" t="s">
        <v>29</v>
      </c>
      <c r="D77" s="18" t="s">
        <v>20</v>
      </c>
      <c r="E77" s="59">
        <v>81</v>
      </c>
      <c r="F77" s="61">
        <v>1</v>
      </c>
      <c r="G77" s="61" t="s">
        <v>34</v>
      </c>
      <c r="H77" s="59">
        <v>17</v>
      </c>
      <c r="I77" s="59" t="s">
        <v>9</v>
      </c>
      <c r="J77" s="62">
        <v>32314.9</v>
      </c>
      <c r="K77" s="55">
        <v>0.94310000000000005</v>
      </c>
      <c r="L77" s="29">
        <f t="shared" si="1"/>
        <v>30476.182190000003</v>
      </c>
    </row>
    <row r="78" spans="2:12" x14ac:dyDescent="0.25">
      <c r="B78" s="16" t="s">
        <v>2</v>
      </c>
      <c r="C78" s="16" t="s">
        <v>29</v>
      </c>
      <c r="D78" s="18" t="s">
        <v>20</v>
      </c>
      <c r="E78" s="59">
        <v>81</v>
      </c>
      <c r="F78" s="61">
        <v>1</v>
      </c>
      <c r="G78" s="61" t="s">
        <v>13</v>
      </c>
      <c r="H78" s="59">
        <v>17</v>
      </c>
      <c r="I78" s="59" t="s">
        <v>5</v>
      </c>
      <c r="J78" s="62">
        <v>100139.08</v>
      </c>
      <c r="K78" s="55">
        <v>0.94310000000000005</v>
      </c>
      <c r="L78" s="29">
        <f t="shared" si="1"/>
        <v>94441.166348000013</v>
      </c>
    </row>
    <row r="79" spans="2:12" x14ac:dyDescent="0.25">
      <c r="B79" s="16" t="s">
        <v>2</v>
      </c>
      <c r="C79" s="16" t="s">
        <v>29</v>
      </c>
      <c r="D79" s="18" t="s">
        <v>20</v>
      </c>
      <c r="E79" s="59">
        <v>81</v>
      </c>
      <c r="F79" s="61">
        <v>1</v>
      </c>
      <c r="G79" s="61" t="s">
        <v>13</v>
      </c>
      <c r="H79" s="59">
        <v>17</v>
      </c>
      <c r="I79" s="59" t="s">
        <v>6</v>
      </c>
      <c r="J79" s="62">
        <v>112665.37</v>
      </c>
      <c r="K79" s="55">
        <v>0.94310000000000005</v>
      </c>
      <c r="L79" s="29">
        <f t="shared" si="1"/>
        <v>106254.710447</v>
      </c>
    </row>
    <row r="80" spans="2:12" x14ac:dyDescent="0.25">
      <c r="B80" s="16" t="s">
        <v>2</v>
      </c>
      <c r="C80" s="16" t="s">
        <v>29</v>
      </c>
      <c r="D80" s="18" t="s">
        <v>20</v>
      </c>
      <c r="E80" s="59">
        <v>81</v>
      </c>
      <c r="F80" s="61">
        <v>1</v>
      </c>
      <c r="G80" s="61" t="s">
        <v>13</v>
      </c>
      <c r="H80" s="59">
        <v>17</v>
      </c>
      <c r="I80" s="59" t="s">
        <v>7</v>
      </c>
      <c r="J80" s="62">
        <v>179670.78</v>
      </c>
      <c r="K80" s="55">
        <v>0.94310000000000005</v>
      </c>
      <c r="L80" s="29">
        <f t="shared" si="1"/>
        <v>169447.51261800001</v>
      </c>
    </row>
    <row r="81" spans="2:12" x14ac:dyDescent="0.25">
      <c r="B81" s="16" t="s">
        <v>2</v>
      </c>
      <c r="C81" s="16" t="s">
        <v>29</v>
      </c>
      <c r="D81" s="18" t="s">
        <v>20</v>
      </c>
      <c r="E81" s="59">
        <v>81</v>
      </c>
      <c r="F81" s="61">
        <v>1</v>
      </c>
      <c r="G81" s="61" t="s">
        <v>13</v>
      </c>
      <c r="H81" s="59">
        <v>17</v>
      </c>
      <c r="I81" s="59" t="s">
        <v>16</v>
      </c>
      <c r="J81" s="62">
        <v>217552.82</v>
      </c>
      <c r="K81" s="55">
        <v>0.94310000000000005</v>
      </c>
      <c r="L81" s="29">
        <f t="shared" si="1"/>
        <v>205174.06454200001</v>
      </c>
    </row>
    <row r="82" spans="2:12" x14ac:dyDescent="0.25">
      <c r="B82" s="16" t="s">
        <v>2</v>
      </c>
      <c r="C82" s="16" t="s">
        <v>29</v>
      </c>
      <c r="D82" s="18" t="s">
        <v>20</v>
      </c>
      <c r="E82" s="59">
        <v>81</v>
      </c>
      <c r="F82" s="61">
        <v>1</v>
      </c>
      <c r="G82" s="61" t="s">
        <v>13</v>
      </c>
      <c r="H82" s="59">
        <v>17</v>
      </c>
      <c r="I82" s="59" t="s">
        <v>8</v>
      </c>
      <c r="J82" s="62">
        <v>166023.82999999999</v>
      </c>
      <c r="K82" s="55">
        <v>0.94310000000000005</v>
      </c>
      <c r="L82" s="29">
        <f t="shared" si="1"/>
        <v>156577.074073</v>
      </c>
    </row>
    <row r="83" spans="2:12" x14ac:dyDescent="0.25">
      <c r="B83" s="16" t="s">
        <v>2</v>
      </c>
      <c r="C83" s="16" t="s">
        <v>29</v>
      </c>
      <c r="D83" s="18" t="s">
        <v>20</v>
      </c>
      <c r="E83" s="59">
        <v>81</v>
      </c>
      <c r="F83" s="61">
        <v>1</v>
      </c>
      <c r="G83" s="61" t="s">
        <v>13</v>
      </c>
      <c r="H83" s="59">
        <v>17</v>
      </c>
      <c r="I83" s="59" t="s">
        <v>9</v>
      </c>
      <c r="J83" s="62">
        <v>190964.8</v>
      </c>
      <c r="K83" s="55">
        <v>0.94310000000000005</v>
      </c>
      <c r="L83" s="29">
        <f t="shared" si="1"/>
        <v>180098.90288000001</v>
      </c>
    </row>
    <row r="84" spans="2:12" x14ac:dyDescent="0.25">
      <c r="B84" s="16" t="s">
        <v>2</v>
      </c>
      <c r="C84" s="16" t="s">
        <v>29</v>
      </c>
      <c r="D84" s="18" t="s">
        <v>20</v>
      </c>
      <c r="E84" s="59">
        <v>81</v>
      </c>
      <c r="F84" s="61">
        <v>1</v>
      </c>
      <c r="G84" s="61" t="s">
        <v>13</v>
      </c>
      <c r="H84" s="59">
        <v>18</v>
      </c>
      <c r="I84" s="59" t="s">
        <v>6</v>
      </c>
      <c r="J84" s="62">
        <v>58170.55</v>
      </c>
      <c r="K84" s="55">
        <v>0.94310000000000005</v>
      </c>
      <c r="L84" s="29">
        <f t="shared" si="1"/>
        <v>54860.645705000003</v>
      </c>
    </row>
    <row r="85" spans="2:12" x14ac:dyDescent="0.25">
      <c r="B85" s="16" t="s">
        <v>2</v>
      </c>
      <c r="C85" s="16" t="s">
        <v>29</v>
      </c>
      <c r="D85" s="18" t="s">
        <v>20</v>
      </c>
      <c r="E85" s="59">
        <v>81</v>
      </c>
      <c r="F85" s="61">
        <v>1</v>
      </c>
      <c r="G85" s="61" t="s">
        <v>13</v>
      </c>
      <c r="H85" s="59">
        <v>18</v>
      </c>
      <c r="I85" s="59" t="s">
        <v>7</v>
      </c>
      <c r="J85" s="62">
        <v>132013.17000000001</v>
      </c>
      <c r="K85" s="55">
        <v>0.94310000000000005</v>
      </c>
      <c r="L85" s="29">
        <f t="shared" si="1"/>
        <v>124501.62062700003</v>
      </c>
    </row>
    <row r="86" spans="2:12" x14ac:dyDescent="0.25">
      <c r="B86" s="16" t="s">
        <v>2</v>
      </c>
      <c r="C86" s="16" t="s">
        <v>29</v>
      </c>
      <c r="D86" s="18" t="s">
        <v>20</v>
      </c>
      <c r="E86" s="59">
        <v>81</v>
      </c>
      <c r="F86" s="61">
        <v>1</v>
      </c>
      <c r="G86" s="61" t="s">
        <v>13</v>
      </c>
      <c r="H86" s="59">
        <v>18</v>
      </c>
      <c r="I86" s="59" t="s">
        <v>8</v>
      </c>
      <c r="J86" s="62">
        <v>33826.61</v>
      </c>
      <c r="K86" s="55">
        <v>0.94310000000000005</v>
      </c>
      <c r="L86" s="29">
        <f t="shared" si="1"/>
        <v>31901.875891000003</v>
      </c>
    </row>
    <row r="87" spans="2:12" x14ac:dyDescent="0.25">
      <c r="B87" s="16" t="s">
        <v>2</v>
      </c>
      <c r="C87" s="16" t="s">
        <v>29</v>
      </c>
      <c r="D87" s="18" t="s">
        <v>20</v>
      </c>
      <c r="E87" s="59">
        <v>81</v>
      </c>
      <c r="F87" s="61">
        <v>1</v>
      </c>
      <c r="G87" s="61" t="s">
        <v>34</v>
      </c>
      <c r="H87" s="59">
        <v>18</v>
      </c>
      <c r="I87" s="59" t="s">
        <v>3</v>
      </c>
      <c r="J87" s="62">
        <v>122774.16</v>
      </c>
      <c r="K87" s="55">
        <v>0.94310000000000005</v>
      </c>
      <c r="L87" s="29">
        <f t="shared" si="1"/>
        <v>115788.31029600001</v>
      </c>
    </row>
    <row r="88" spans="2:12" x14ac:dyDescent="0.25">
      <c r="B88" s="16" t="s">
        <v>2</v>
      </c>
      <c r="C88" s="16" t="s">
        <v>29</v>
      </c>
      <c r="D88" s="18" t="s">
        <v>20</v>
      </c>
      <c r="E88" s="59">
        <v>81</v>
      </c>
      <c r="F88" s="61">
        <v>1</v>
      </c>
      <c r="G88" s="61" t="s">
        <v>34</v>
      </c>
      <c r="H88" s="59">
        <v>18</v>
      </c>
      <c r="I88" s="59" t="s">
        <v>16</v>
      </c>
      <c r="J88" s="62">
        <v>8255.39</v>
      </c>
      <c r="K88" s="55">
        <v>0.94310000000000005</v>
      </c>
      <c r="L88" s="29">
        <f t="shared" si="1"/>
        <v>7785.6583089999995</v>
      </c>
    </row>
    <row r="89" spans="2:12" x14ac:dyDescent="0.25">
      <c r="B89" s="16" t="s">
        <v>2</v>
      </c>
      <c r="C89" s="16" t="s">
        <v>29</v>
      </c>
      <c r="D89" s="18" t="s">
        <v>20</v>
      </c>
      <c r="E89" s="59">
        <v>81</v>
      </c>
      <c r="F89" s="61">
        <v>1</v>
      </c>
      <c r="G89" s="61" t="s">
        <v>46</v>
      </c>
      <c r="H89" s="59">
        <v>18</v>
      </c>
      <c r="I89" s="59" t="s">
        <v>3</v>
      </c>
      <c r="J89" s="62">
        <v>25682.33</v>
      </c>
      <c r="K89" s="55">
        <v>0.94310000000000005</v>
      </c>
      <c r="L89" s="29">
        <f t="shared" si="1"/>
        <v>24221.005423000002</v>
      </c>
    </row>
    <row r="90" spans="2:12" x14ac:dyDescent="0.25">
      <c r="B90" s="16" t="s">
        <v>2</v>
      </c>
      <c r="C90" s="16" t="s">
        <v>29</v>
      </c>
      <c r="D90" s="18" t="s">
        <v>20</v>
      </c>
      <c r="E90" s="59">
        <v>81</v>
      </c>
      <c r="F90" s="61">
        <v>1</v>
      </c>
      <c r="G90" s="61" t="s">
        <v>46</v>
      </c>
      <c r="H90" s="59">
        <v>18</v>
      </c>
      <c r="I90" s="59" t="s">
        <v>5</v>
      </c>
      <c r="J90" s="62">
        <v>58332.07</v>
      </c>
      <c r="K90" s="55">
        <v>0.94310000000000005</v>
      </c>
      <c r="L90" s="29">
        <f t="shared" si="1"/>
        <v>55012.975216999999</v>
      </c>
    </row>
    <row r="91" spans="2:12" x14ac:dyDescent="0.25">
      <c r="B91" s="16" t="s">
        <v>2</v>
      </c>
      <c r="C91" s="16" t="s">
        <v>29</v>
      </c>
      <c r="D91" s="18" t="s">
        <v>20</v>
      </c>
      <c r="E91" s="59">
        <v>81</v>
      </c>
      <c r="F91" s="61">
        <v>1</v>
      </c>
      <c r="G91" s="61" t="s">
        <v>46</v>
      </c>
      <c r="H91" s="59">
        <v>18</v>
      </c>
      <c r="I91" s="59" t="s">
        <v>16</v>
      </c>
      <c r="J91" s="62">
        <v>8622.9599999999991</v>
      </c>
      <c r="K91" s="55">
        <v>0.94310000000000005</v>
      </c>
      <c r="L91" s="29">
        <f t="shared" si="1"/>
        <v>8132.3135759999996</v>
      </c>
    </row>
    <row r="92" spans="2:12" x14ac:dyDescent="0.25">
      <c r="B92" s="16" t="s">
        <v>2</v>
      </c>
      <c r="C92" s="16" t="s">
        <v>29</v>
      </c>
      <c r="D92" s="18" t="s">
        <v>20</v>
      </c>
      <c r="E92" s="59">
        <v>81</v>
      </c>
      <c r="F92" s="61">
        <v>1</v>
      </c>
      <c r="G92" s="61" t="s">
        <v>46</v>
      </c>
      <c r="H92" s="59">
        <v>18</v>
      </c>
      <c r="I92" s="59" t="s">
        <v>9</v>
      </c>
      <c r="J92" s="62">
        <v>23168.43</v>
      </c>
      <c r="K92" s="55">
        <v>0.94310000000000005</v>
      </c>
      <c r="L92" s="29">
        <f t="shared" si="1"/>
        <v>21850.146333000001</v>
      </c>
    </row>
    <row r="93" spans="2:12" x14ac:dyDescent="0.25">
      <c r="B93" s="16" t="s">
        <v>2</v>
      </c>
      <c r="C93" s="16" t="s">
        <v>29</v>
      </c>
      <c r="D93" s="18" t="s">
        <v>20</v>
      </c>
      <c r="E93" s="59">
        <v>81</v>
      </c>
      <c r="F93" s="61">
        <v>1</v>
      </c>
      <c r="G93" s="61" t="s">
        <v>34</v>
      </c>
      <c r="H93" s="59">
        <v>19</v>
      </c>
      <c r="I93" s="59" t="s">
        <v>3</v>
      </c>
      <c r="J93" s="62">
        <v>85987.51</v>
      </c>
      <c r="K93" s="55">
        <v>0.94310000000000005</v>
      </c>
      <c r="L93" s="29">
        <f t="shared" si="1"/>
        <v>81094.820680999997</v>
      </c>
    </row>
    <row r="94" spans="2:12" x14ac:dyDescent="0.25">
      <c r="B94" s="16" t="s">
        <v>2</v>
      </c>
      <c r="C94" s="16" t="s">
        <v>29</v>
      </c>
      <c r="D94" s="18" t="s">
        <v>20</v>
      </c>
      <c r="E94" s="59">
        <v>81</v>
      </c>
      <c r="F94" s="61">
        <v>1</v>
      </c>
      <c r="G94" s="61" t="s">
        <v>13</v>
      </c>
      <c r="H94" s="59">
        <v>19</v>
      </c>
      <c r="I94" s="59" t="s">
        <v>7</v>
      </c>
      <c r="J94" s="62">
        <v>19290.05</v>
      </c>
      <c r="K94" s="55">
        <v>0.94310000000000005</v>
      </c>
      <c r="L94" s="29">
        <f t="shared" si="1"/>
        <v>18192.446155000001</v>
      </c>
    </row>
    <row r="95" spans="2:12" x14ac:dyDescent="0.25">
      <c r="B95" s="16" t="s">
        <v>2</v>
      </c>
      <c r="C95" s="16" t="s">
        <v>29</v>
      </c>
      <c r="D95" s="18" t="s">
        <v>20</v>
      </c>
      <c r="E95" s="59">
        <v>81</v>
      </c>
      <c r="F95" s="61">
        <v>1</v>
      </c>
      <c r="G95" s="61" t="s">
        <v>13</v>
      </c>
      <c r="H95" s="59">
        <v>19</v>
      </c>
      <c r="I95" s="59" t="s">
        <v>16</v>
      </c>
      <c r="J95" s="62">
        <v>33125.72</v>
      </c>
      <c r="K95" s="55">
        <v>0.94310000000000005</v>
      </c>
      <c r="L95" s="29">
        <f t="shared" si="1"/>
        <v>31240.866532000004</v>
      </c>
    </row>
    <row r="96" spans="2:12" x14ac:dyDescent="0.25">
      <c r="B96" s="16" t="s">
        <v>2</v>
      </c>
      <c r="C96" s="16" t="s">
        <v>29</v>
      </c>
      <c r="D96" s="18" t="s">
        <v>20</v>
      </c>
      <c r="E96" s="59">
        <v>81</v>
      </c>
      <c r="F96" s="61">
        <v>1</v>
      </c>
      <c r="G96" s="61" t="s">
        <v>13</v>
      </c>
      <c r="H96" s="59">
        <v>20</v>
      </c>
      <c r="I96" s="59" t="s">
        <v>3</v>
      </c>
      <c r="J96" s="62">
        <v>17681.259999999998</v>
      </c>
      <c r="K96" s="55">
        <v>0.94310000000000005</v>
      </c>
      <c r="L96" s="29">
        <f t="shared" si="1"/>
        <v>16675.196305999998</v>
      </c>
    </row>
    <row r="97" spans="2:12" x14ac:dyDescent="0.25">
      <c r="B97" s="16" t="s">
        <v>2</v>
      </c>
      <c r="C97" s="16" t="s">
        <v>29</v>
      </c>
      <c r="D97" s="18" t="s">
        <v>20</v>
      </c>
      <c r="E97" s="59">
        <v>81</v>
      </c>
      <c r="F97" s="61">
        <v>1</v>
      </c>
      <c r="G97" s="61" t="s">
        <v>13</v>
      </c>
      <c r="H97" s="59">
        <v>20</v>
      </c>
      <c r="I97" s="59" t="s">
        <v>5</v>
      </c>
      <c r="J97" s="62">
        <v>47244.54</v>
      </c>
      <c r="K97" s="55">
        <v>0.94310000000000005</v>
      </c>
      <c r="L97" s="29">
        <f t="shared" si="1"/>
        <v>44556.325674</v>
      </c>
    </row>
    <row r="98" spans="2:12" x14ac:dyDescent="0.25">
      <c r="B98" s="16" t="s">
        <v>2</v>
      </c>
      <c r="C98" s="16" t="s">
        <v>29</v>
      </c>
      <c r="D98" s="18" t="s">
        <v>20</v>
      </c>
      <c r="E98" s="59">
        <v>81</v>
      </c>
      <c r="F98" s="61">
        <v>1</v>
      </c>
      <c r="G98" s="61" t="s">
        <v>13</v>
      </c>
      <c r="H98" s="59">
        <v>20</v>
      </c>
      <c r="I98" s="59" t="s">
        <v>6</v>
      </c>
      <c r="J98" s="62">
        <v>47936.22</v>
      </c>
      <c r="K98" s="55">
        <v>0.94310000000000005</v>
      </c>
      <c r="L98" s="29">
        <f t="shared" si="1"/>
        <v>45208.649082000004</v>
      </c>
    </row>
    <row r="99" spans="2:12" x14ac:dyDescent="0.25">
      <c r="B99" s="16" t="s">
        <v>2</v>
      </c>
      <c r="C99" s="16" t="s">
        <v>29</v>
      </c>
      <c r="D99" s="18" t="s">
        <v>20</v>
      </c>
      <c r="E99" s="59">
        <v>81</v>
      </c>
      <c r="F99" s="61">
        <v>1</v>
      </c>
      <c r="G99" s="61" t="s">
        <v>13</v>
      </c>
      <c r="H99" s="59">
        <v>20</v>
      </c>
      <c r="I99" s="59" t="s">
        <v>7</v>
      </c>
      <c r="J99" s="62">
        <v>439901.16</v>
      </c>
      <c r="K99" s="55">
        <v>0.94310000000000005</v>
      </c>
      <c r="L99" s="29">
        <f t="shared" si="1"/>
        <v>414870.78399600001</v>
      </c>
    </row>
    <row r="100" spans="2:12" x14ac:dyDescent="0.25">
      <c r="B100" s="16" t="s">
        <v>2</v>
      </c>
      <c r="C100" s="16" t="s">
        <v>29</v>
      </c>
      <c r="D100" s="18" t="s">
        <v>20</v>
      </c>
      <c r="E100" s="59">
        <v>81</v>
      </c>
      <c r="F100" s="61">
        <v>1</v>
      </c>
      <c r="G100" s="61" t="s">
        <v>13</v>
      </c>
      <c r="H100" s="59">
        <v>20</v>
      </c>
      <c r="I100" s="59" t="s">
        <v>16</v>
      </c>
      <c r="J100" s="62">
        <v>196054.79</v>
      </c>
      <c r="K100" s="55">
        <v>0.94310000000000005</v>
      </c>
      <c r="L100" s="29">
        <f t="shared" si="1"/>
        <v>184899.27244900001</v>
      </c>
    </row>
    <row r="101" spans="2:12" x14ac:dyDescent="0.25">
      <c r="B101" s="16" t="s">
        <v>2</v>
      </c>
      <c r="C101" s="16" t="s">
        <v>29</v>
      </c>
      <c r="D101" s="18" t="s">
        <v>20</v>
      </c>
      <c r="E101" s="59">
        <v>81</v>
      </c>
      <c r="F101" s="61">
        <v>1</v>
      </c>
      <c r="G101" s="61" t="s">
        <v>13</v>
      </c>
      <c r="H101" s="59">
        <v>20</v>
      </c>
      <c r="I101" s="59" t="s">
        <v>9</v>
      </c>
      <c r="J101" s="62">
        <v>55642.26</v>
      </c>
      <c r="K101" s="55">
        <v>0.94310000000000005</v>
      </c>
      <c r="L101" s="29">
        <f t="shared" si="1"/>
        <v>52476.215406000003</v>
      </c>
    </row>
    <row r="102" spans="2:12" x14ac:dyDescent="0.25">
      <c r="B102" s="16" t="s">
        <v>2</v>
      </c>
      <c r="C102" s="16" t="s">
        <v>29</v>
      </c>
      <c r="D102" s="18" t="s">
        <v>20</v>
      </c>
      <c r="E102" s="59">
        <v>81</v>
      </c>
      <c r="F102" s="61">
        <v>1</v>
      </c>
      <c r="G102" s="61" t="s">
        <v>34</v>
      </c>
      <c r="H102" s="59">
        <v>20</v>
      </c>
      <c r="I102" s="59" t="s">
        <v>3</v>
      </c>
      <c r="J102" s="62">
        <v>4527460.82</v>
      </c>
      <c r="K102" s="55">
        <v>0.94310000000000005</v>
      </c>
      <c r="L102" s="29">
        <f t="shared" si="1"/>
        <v>4269848.2993420009</v>
      </c>
    </row>
    <row r="103" spans="2:12" x14ac:dyDescent="0.25">
      <c r="B103" s="16" t="s">
        <v>2</v>
      </c>
      <c r="C103" s="16" t="s">
        <v>29</v>
      </c>
      <c r="D103" s="18" t="s">
        <v>20</v>
      </c>
      <c r="E103" s="59">
        <v>81</v>
      </c>
      <c r="F103" s="61">
        <v>1</v>
      </c>
      <c r="G103" s="61" t="s">
        <v>34</v>
      </c>
      <c r="H103" s="59">
        <v>20</v>
      </c>
      <c r="I103" s="59" t="s">
        <v>5</v>
      </c>
      <c r="J103" s="62">
        <v>26162.18</v>
      </c>
      <c r="K103" s="55">
        <v>0.94310000000000005</v>
      </c>
      <c r="L103" s="29">
        <f t="shared" si="1"/>
        <v>24673.551958</v>
      </c>
    </row>
    <row r="104" spans="2:12" x14ac:dyDescent="0.25">
      <c r="B104" s="16" t="s">
        <v>2</v>
      </c>
      <c r="C104" s="16" t="s">
        <v>29</v>
      </c>
      <c r="D104" s="18" t="s">
        <v>20</v>
      </c>
      <c r="E104" s="59">
        <v>81</v>
      </c>
      <c r="F104" s="61">
        <v>1</v>
      </c>
      <c r="G104" s="61" t="s">
        <v>34</v>
      </c>
      <c r="H104" s="59">
        <v>20</v>
      </c>
      <c r="I104" s="59" t="s">
        <v>6</v>
      </c>
      <c r="J104" s="62">
        <v>27914.880000000001</v>
      </c>
      <c r="K104" s="55">
        <v>0.94310000000000005</v>
      </c>
      <c r="L104" s="29">
        <f t="shared" si="1"/>
        <v>26326.523328000003</v>
      </c>
    </row>
    <row r="105" spans="2:12" x14ac:dyDescent="0.25">
      <c r="B105" s="16" t="s">
        <v>2</v>
      </c>
      <c r="C105" s="16" t="s">
        <v>29</v>
      </c>
      <c r="D105" s="18" t="s">
        <v>20</v>
      </c>
      <c r="E105" s="59">
        <v>81</v>
      </c>
      <c r="F105" s="61">
        <v>1</v>
      </c>
      <c r="G105" s="61" t="s">
        <v>34</v>
      </c>
      <c r="H105" s="59">
        <v>20</v>
      </c>
      <c r="I105" s="59" t="s">
        <v>16</v>
      </c>
      <c r="J105" s="62">
        <v>91109</v>
      </c>
      <c r="K105" s="55">
        <v>0.94310000000000005</v>
      </c>
      <c r="L105" s="29">
        <f t="shared" si="1"/>
        <v>85924.897900000011</v>
      </c>
    </row>
    <row r="106" spans="2:12" x14ac:dyDescent="0.25">
      <c r="B106" s="16" t="s">
        <v>2</v>
      </c>
      <c r="C106" s="16" t="s">
        <v>29</v>
      </c>
      <c r="D106" s="18" t="s">
        <v>20</v>
      </c>
      <c r="E106" s="59">
        <v>81</v>
      </c>
      <c r="F106" s="61">
        <v>1</v>
      </c>
      <c r="G106" s="61" t="s">
        <v>34</v>
      </c>
      <c r="H106" s="59">
        <v>20</v>
      </c>
      <c r="I106" s="59" t="s">
        <v>9</v>
      </c>
      <c r="J106" s="62">
        <v>73670.539999999994</v>
      </c>
      <c r="K106" s="55">
        <v>0.94310000000000005</v>
      </c>
      <c r="L106" s="29">
        <f t="shared" si="1"/>
        <v>69478.686273999992</v>
      </c>
    </row>
    <row r="107" spans="2:12" x14ac:dyDescent="0.25">
      <c r="B107" s="16" t="s">
        <v>2</v>
      </c>
      <c r="C107" s="16" t="s">
        <v>29</v>
      </c>
      <c r="D107" s="18" t="s">
        <v>20</v>
      </c>
      <c r="E107" s="59">
        <v>81</v>
      </c>
      <c r="F107" s="61">
        <v>1</v>
      </c>
      <c r="G107" s="61" t="s">
        <v>46</v>
      </c>
      <c r="H107" s="59">
        <v>20</v>
      </c>
      <c r="I107" s="59" t="s">
        <v>3</v>
      </c>
      <c r="J107" s="62">
        <v>28437.52</v>
      </c>
      <c r="K107" s="55">
        <v>0.94310000000000005</v>
      </c>
      <c r="L107" s="29">
        <f t="shared" si="1"/>
        <v>26819.425112000001</v>
      </c>
    </row>
    <row r="108" spans="2:12" x14ac:dyDescent="0.25">
      <c r="B108" s="16" t="s">
        <v>2</v>
      </c>
      <c r="C108" s="16" t="s">
        <v>29</v>
      </c>
      <c r="D108" s="18" t="s">
        <v>20</v>
      </c>
      <c r="E108" s="59">
        <v>81</v>
      </c>
      <c r="F108" s="61">
        <v>1</v>
      </c>
      <c r="G108" s="61" t="s">
        <v>46</v>
      </c>
      <c r="H108" s="59">
        <v>20</v>
      </c>
      <c r="I108" s="59" t="s">
        <v>5</v>
      </c>
      <c r="J108" s="62">
        <v>116009.94</v>
      </c>
      <c r="K108" s="55">
        <v>0.94310000000000005</v>
      </c>
      <c r="L108" s="29">
        <f t="shared" si="1"/>
        <v>109408.97441400001</v>
      </c>
    </row>
    <row r="109" spans="2:12" x14ac:dyDescent="0.25">
      <c r="B109" s="16" t="s">
        <v>2</v>
      </c>
      <c r="C109" s="16" t="s">
        <v>29</v>
      </c>
      <c r="D109" s="18" t="s">
        <v>20</v>
      </c>
      <c r="E109" s="59">
        <v>81</v>
      </c>
      <c r="F109" s="61">
        <v>1</v>
      </c>
      <c r="G109" s="61" t="s">
        <v>46</v>
      </c>
      <c r="H109" s="59">
        <v>20</v>
      </c>
      <c r="I109" s="59" t="s">
        <v>6</v>
      </c>
      <c r="J109" s="62">
        <v>60342.01</v>
      </c>
      <c r="K109" s="55">
        <v>0.94310000000000005</v>
      </c>
      <c r="L109" s="29">
        <f t="shared" si="1"/>
        <v>56908.549631000002</v>
      </c>
    </row>
    <row r="110" spans="2:12" x14ac:dyDescent="0.25">
      <c r="B110" s="16" t="s">
        <v>2</v>
      </c>
      <c r="C110" s="16" t="s">
        <v>29</v>
      </c>
      <c r="D110" s="18" t="s">
        <v>20</v>
      </c>
      <c r="E110" s="59">
        <v>81</v>
      </c>
      <c r="F110" s="61">
        <v>1</v>
      </c>
      <c r="G110" s="61" t="s">
        <v>46</v>
      </c>
      <c r="H110" s="59">
        <v>20</v>
      </c>
      <c r="I110" s="59" t="s">
        <v>16</v>
      </c>
      <c r="J110" s="62">
        <v>82928.710000000006</v>
      </c>
      <c r="K110" s="55">
        <v>0.94310000000000005</v>
      </c>
      <c r="L110" s="29">
        <f t="shared" si="1"/>
        <v>78210.066401000004</v>
      </c>
    </row>
    <row r="111" spans="2:12" x14ac:dyDescent="0.25">
      <c r="B111" s="16" t="s">
        <v>2</v>
      </c>
      <c r="C111" s="16" t="s">
        <v>29</v>
      </c>
      <c r="D111" s="18" t="s">
        <v>20</v>
      </c>
      <c r="E111" s="59">
        <v>81</v>
      </c>
      <c r="F111" s="61">
        <v>1</v>
      </c>
      <c r="G111" s="61" t="s">
        <v>46</v>
      </c>
      <c r="H111" s="59">
        <v>20</v>
      </c>
      <c r="I111" s="59" t="s">
        <v>8</v>
      </c>
      <c r="J111" s="62">
        <v>37036.400000000001</v>
      </c>
      <c r="K111" s="55">
        <v>0.94310000000000005</v>
      </c>
      <c r="L111" s="29">
        <f t="shared" si="1"/>
        <v>34929.028840000006</v>
      </c>
    </row>
    <row r="112" spans="2:12" x14ac:dyDescent="0.25">
      <c r="B112" s="16" t="s">
        <v>2</v>
      </c>
      <c r="C112" s="16" t="s">
        <v>29</v>
      </c>
      <c r="D112" s="18" t="s">
        <v>20</v>
      </c>
      <c r="E112" s="59">
        <v>81</v>
      </c>
      <c r="F112" s="61">
        <v>1</v>
      </c>
      <c r="G112" s="61" t="s">
        <v>46</v>
      </c>
      <c r="H112" s="59">
        <v>20</v>
      </c>
      <c r="I112" s="59" t="s">
        <v>9</v>
      </c>
      <c r="J112" s="62">
        <v>63756.54</v>
      </c>
      <c r="K112" s="55">
        <v>0.94310000000000005</v>
      </c>
      <c r="L112" s="29">
        <f t="shared" si="1"/>
        <v>60128.792874000006</v>
      </c>
    </row>
    <row r="113" spans="2:12" x14ac:dyDescent="0.25">
      <c r="B113" s="16" t="s">
        <v>2</v>
      </c>
      <c r="C113" s="16" t="s">
        <v>29</v>
      </c>
      <c r="D113" s="18" t="s">
        <v>20</v>
      </c>
      <c r="E113" s="59">
        <v>81</v>
      </c>
      <c r="F113" s="61">
        <v>1</v>
      </c>
      <c r="G113" s="61" t="s">
        <v>46</v>
      </c>
      <c r="H113" s="59">
        <v>22</v>
      </c>
      <c r="I113" s="59" t="s">
        <v>5</v>
      </c>
      <c r="J113" s="62">
        <v>28281.61</v>
      </c>
      <c r="K113" s="55">
        <v>0.94310000000000005</v>
      </c>
      <c r="L113" s="29">
        <f t="shared" si="1"/>
        <v>26672.386391000004</v>
      </c>
    </row>
    <row r="114" spans="2:12" x14ac:dyDescent="0.25">
      <c r="B114" s="16" t="s">
        <v>2</v>
      </c>
      <c r="C114" s="16" t="s">
        <v>29</v>
      </c>
      <c r="D114" s="18" t="s">
        <v>20</v>
      </c>
      <c r="E114" s="59">
        <v>81</v>
      </c>
      <c r="F114" s="61">
        <v>1</v>
      </c>
      <c r="G114" s="61" t="s">
        <v>46</v>
      </c>
      <c r="H114" s="59">
        <v>22</v>
      </c>
      <c r="I114" s="59" t="s">
        <v>6</v>
      </c>
      <c r="J114" s="62">
        <v>40589.5</v>
      </c>
      <c r="K114" s="55">
        <v>0.94310000000000005</v>
      </c>
      <c r="L114" s="29">
        <f t="shared" si="1"/>
        <v>38279.957450000002</v>
      </c>
    </row>
    <row r="115" spans="2:12" x14ac:dyDescent="0.25">
      <c r="B115" s="16" t="s">
        <v>2</v>
      </c>
      <c r="C115" s="16" t="s">
        <v>29</v>
      </c>
      <c r="D115" s="18" t="s">
        <v>20</v>
      </c>
      <c r="E115" s="59">
        <v>81</v>
      </c>
      <c r="F115" s="61">
        <v>1</v>
      </c>
      <c r="G115" s="61" t="s">
        <v>46</v>
      </c>
      <c r="H115" s="59">
        <v>22</v>
      </c>
      <c r="I115" s="59" t="s">
        <v>8</v>
      </c>
      <c r="J115" s="62">
        <v>17904.63</v>
      </c>
      <c r="K115" s="55">
        <v>0.94310000000000005</v>
      </c>
      <c r="L115" s="29">
        <f t="shared" si="1"/>
        <v>16885.856553000001</v>
      </c>
    </row>
    <row r="116" spans="2:12" x14ac:dyDescent="0.25">
      <c r="B116" s="16" t="s">
        <v>2</v>
      </c>
      <c r="C116" s="16" t="s">
        <v>29</v>
      </c>
      <c r="D116" s="18" t="s">
        <v>20</v>
      </c>
      <c r="E116" s="59">
        <v>81</v>
      </c>
      <c r="F116" s="61">
        <v>1</v>
      </c>
      <c r="G116" s="61" t="s">
        <v>46</v>
      </c>
      <c r="H116" s="59">
        <v>22</v>
      </c>
      <c r="I116" s="59" t="s">
        <v>9</v>
      </c>
      <c r="J116" s="62">
        <v>5063.34</v>
      </c>
      <c r="K116" s="55">
        <v>0.94310000000000005</v>
      </c>
      <c r="L116" s="29">
        <f>J116*K116</f>
        <v>4775.2359540000007</v>
      </c>
    </row>
    <row r="117" spans="2:12" x14ac:dyDescent="0.25">
      <c r="B117" s="16" t="s">
        <v>2</v>
      </c>
      <c r="C117" s="16" t="s">
        <v>29</v>
      </c>
      <c r="D117" s="18" t="s">
        <v>20</v>
      </c>
      <c r="E117" s="59">
        <v>81</v>
      </c>
      <c r="F117" s="61">
        <v>1</v>
      </c>
      <c r="G117" s="61" t="s">
        <v>34</v>
      </c>
      <c r="H117" s="59">
        <v>22</v>
      </c>
      <c r="I117" s="59" t="s">
        <v>3</v>
      </c>
      <c r="J117" s="62">
        <v>29888.62</v>
      </c>
      <c r="K117" s="55">
        <v>0.94310000000000005</v>
      </c>
      <c r="L117" s="29">
        <f t="shared" si="1"/>
        <v>28187.957522000001</v>
      </c>
    </row>
    <row r="118" spans="2:12" x14ac:dyDescent="0.25">
      <c r="B118" s="16" t="s">
        <v>2</v>
      </c>
      <c r="C118" s="16" t="s">
        <v>29</v>
      </c>
      <c r="D118" s="18" t="s">
        <v>20</v>
      </c>
      <c r="E118" s="59">
        <v>81</v>
      </c>
      <c r="F118" s="61">
        <v>1</v>
      </c>
      <c r="G118" s="61" t="s">
        <v>34</v>
      </c>
      <c r="H118" s="59">
        <v>22</v>
      </c>
      <c r="I118" s="59" t="s">
        <v>6</v>
      </c>
      <c r="J118" s="62">
        <v>4952.84</v>
      </c>
      <c r="K118" s="55">
        <v>0.94310000000000005</v>
      </c>
      <c r="L118" s="29">
        <f t="shared" si="1"/>
        <v>4671.0234040000005</v>
      </c>
    </row>
    <row r="119" spans="2:12" x14ac:dyDescent="0.25">
      <c r="B119" s="16" t="s">
        <v>2</v>
      </c>
      <c r="C119" s="16" t="s">
        <v>29</v>
      </c>
      <c r="D119" s="18" t="s">
        <v>20</v>
      </c>
      <c r="E119" s="59">
        <v>81</v>
      </c>
      <c r="F119" s="61">
        <v>1</v>
      </c>
      <c r="G119" s="61" t="s">
        <v>13</v>
      </c>
      <c r="H119" s="59">
        <v>22</v>
      </c>
      <c r="I119" s="59" t="s">
        <v>7</v>
      </c>
      <c r="J119" s="62">
        <v>48769.34</v>
      </c>
      <c r="K119" s="55">
        <v>0.94310000000000005</v>
      </c>
      <c r="L119" s="29">
        <f t="shared" si="1"/>
        <v>45994.364554</v>
      </c>
    </row>
    <row r="120" spans="2:12" x14ac:dyDescent="0.25">
      <c r="B120" s="16" t="s">
        <v>2</v>
      </c>
      <c r="C120" s="16" t="s">
        <v>29</v>
      </c>
      <c r="D120" s="18" t="s">
        <v>20</v>
      </c>
      <c r="E120" s="59">
        <v>81</v>
      </c>
      <c r="F120" s="61">
        <v>1</v>
      </c>
      <c r="G120" s="61" t="s">
        <v>13</v>
      </c>
      <c r="H120" s="59">
        <v>22</v>
      </c>
      <c r="I120" s="59" t="s">
        <v>9</v>
      </c>
      <c r="J120" s="62">
        <v>30226.35</v>
      </c>
      <c r="K120" s="55">
        <v>0.94310000000000005</v>
      </c>
      <c r="L120" s="29">
        <f t="shared" si="1"/>
        <v>28506.470685</v>
      </c>
    </row>
    <row r="121" spans="2:12" ht="24" customHeight="1" x14ac:dyDescent="0.25">
      <c r="B121" s="22" t="s">
        <v>2</v>
      </c>
      <c r="C121" s="30" t="s">
        <v>45</v>
      </c>
      <c r="D121" s="31"/>
      <c r="E121" s="31"/>
      <c r="F121" s="31"/>
      <c r="G121" s="31"/>
      <c r="H121" s="31"/>
      <c r="I121" s="32"/>
      <c r="J121" s="26">
        <f>SUM(J122:J124)</f>
        <v>22130147.640000001</v>
      </c>
      <c r="K121" s="50"/>
      <c r="L121" s="51">
        <f>SUM(L122:L124)</f>
        <v>21889881.960033</v>
      </c>
    </row>
    <row r="122" spans="2:12" x14ac:dyDescent="0.25">
      <c r="B122" s="12" t="s">
        <v>11</v>
      </c>
      <c r="C122" s="16" t="s">
        <v>29</v>
      </c>
      <c r="D122" s="13" t="s">
        <v>36</v>
      </c>
      <c r="E122" s="12" t="s">
        <v>17</v>
      </c>
      <c r="F122" s="15" t="s">
        <v>18</v>
      </c>
      <c r="G122" s="15" t="s">
        <v>13</v>
      </c>
      <c r="H122" s="12" t="s">
        <v>19</v>
      </c>
      <c r="I122" s="12" t="s">
        <v>7</v>
      </c>
      <c r="J122" s="28">
        <v>4222595.43</v>
      </c>
      <c r="K122" s="23">
        <v>0.94310000000000005</v>
      </c>
      <c r="L122" s="56">
        <f t="shared" si="1"/>
        <v>3982329.750033</v>
      </c>
    </row>
    <row r="123" spans="2:12" ht="30" customHeight="1" x14ac:dyDescent="0.25">
      <c r="B123" s="12" t="s">
        <v>11</v>
      </c>
      <c r="C123" s="16" t="s">
        <v>35</v>
      </c>
      <c r="D123" s="13" t="s">
        <v>36</v>
      </c>
      <c r="E123" s="24">
        <v>85</v>
      </c>
      <c r="F123" s="24" t="s">
        <v>18</v>
      </c>
      <c r="G123" s="24" t="s">
        <v>13</v>
      </c>
      <c r="H123" s="24" t="s">
        <v>19</v>
      </c>
      <c r="I123" s="12" t="s">
        <v>7</v>
      </c>
      <c r="J123" s="28">
        <v>17012174.600000001</v>
      </c>
      <c r="K123" s="55">
        <v>1</v>
      </c>
      <c r="L123" s="29">
        <f t="shared" si="1"/>
        <v>17012174.600000001</v>
      </c>
    </row>
    <row r="124" spans="2:12" x14ac:dyDescent="0.25">
      <c r="B124" s="12" t="s">
        <v>11</v>
      </c>
      <c r="C124" s="16" t="s">
        <v>35</v>
      </c>
      <c r="D124" s="13" t="s">
        <v>36</v>
      </c>
      <c r="E124" s="24">
        <v>86</v>
      </c>
      <c r="F124" s="24" t="s">
        <v>18</v>
      </c>
      <c r="G124" s="24" t="s">
        <v>13</v>
      </c>
      <c r="H124" s="24" t="s">
        <v>19</v>
      </c>
      <c r="I124" s="12" t="s">
        <v>7</v>
      </c>
      <c r="J124" s="63">
        <v>895377.61</v>
      </c>
      <c r="K124" s="55">
        <v>1</v>
      </c>
      <c r="L124" s="29">
        <f t="shared" si="1"/>
        <v>895377.61</v>
      </c>
    </row>
    <row r="125" spans="2:12" x14ac:dyDescent="0.25">
      <c r="B125" s="3"/>
      <c r="C125" s="3"/>
      <c r="D125" s="3"/>
      <c r="E125" s="3"/>
      <c r="F125" s="3"/>
      <c r="G125" s="3"/>
      <c r="H125" s="3"/>
      <c r="I125" s="3"/>
      <c r="J125" s="3"/>
    </row>
    <row r="127" spans="2:12" x14ac:dyDescent="0.25">
      <c r="J127" s="14"/>
    </row>
  </sheetData>
  <mergeCells count="10">
    <mergeCell ref="H1:I1"/>
    <mergeCell ref="B2:L2"/>
    <mergeCell ref="C18:I18"/>
    <mergeCell ref="C6:I6"/>
    <mergeCell ref="C5:I5"/>
    <mergeCell ref="C121:I121"/>
    <mergeCell ref="C58:I58"/>
    <mergeCell ref="C65:I65"/>
    <mergeCell ref="C33:I33"/>
    <mergeCell ref="C20:I20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ignoredErrors>
    <ignoredError sqref="G21:G22 G23:G32 G7:G17 G122:H122 E124 G34:G57 G59:G64 E64:F64 H64 G66:G120 E122 E123 F122:F124 H124 H1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A2" sqref="A2:D2"/>
    </sheetView>
  </sheetViews>
  <sheetFormatPr defaultRowHeight="15.75" x14ac:dyDescent="0.25"/>
  <cols>
    <col min="1" max="1" width="14.125" customWidth="1"/>
    <col min="2" max="2" width="13.5" bestFit="1" customWidth="1"/>
    <col min="3" max="3" width="12.375" bestFit="1" customWidth="1"/>
    <col min="4" max="4" width="13.5" bestFit="1" customWidth="1"/>
  </cols>
  <sheetData>
    <row r="1" spans="1:4" x14ac:dyDescent="0.25">
      <c r="A1" t="s">
        <v>24</v>
      </c>
      <c r="B1" t="s">
        <v>23</v>
      </c>
      <c r="C1" t="s">
        <v>25</v>
      </c>
      <c r="D1" t="s">
        <v>26</v>
      </c>
    </row>
    <row r="2" spans="1:4" x14ac:dyDescent="0.25">
      <c r="A2" s="14">
        <f>SUM(A3:A57)</f>
        <v>11566487.000000002</v>
      </c>
      <c r="B2" s="14">
        <f t="shared" ref="B2:D2" si="0">SUM(B3:B57)</f>
        <v>260107467</v>
      </c>
      <c r="C2" s="14">
        <f t="shared" si="0"/>
        <v>53778334.949999996</v>
      </c>
      <c r="D2" s="14">
        <f t="shared" si="0"/>
        <v>276497044</v>
      </c>
    </row>
    <row r="3" spans="1:4" ht="16.5" thickBot="1" x14ac:dyDescent="0.3">
      <c r="A3" s="6">
        <v>21811.759999999998</v>
      </c>
      <c r="B3" s="4">
        <v>58261835</v>
      </c>
      <c r="C3" s="11">
        <v>2133704.96</v>
      </c>
      <c r="D3" s="5">
        <v>739520</v>
      </c>
    </row>
    <row r="4" spans="1:4" ht="16.5" thickBot="1" x14ac:dyDescent="0.3">
      <c r="A4" s="6">
        <v>294432.18</v>
      </c>
      <c r="B4" s="4">
        <v>1421390</v>
      </c>
      <c r="C4" s="11">
        <v>2221578.3199999998</v>
      </c>
      <c r="D4" s="5">
        <v>8815478</v>
      </c>
    </row>
    <row r="5" spans="1:4" ht="16.5" thickBot="1" x14ac:dyDescent="0.3">
      <c r="A5" s="6">
        <v>239390.55</v>
      </c>
      <c r="B5" s="4">
        <v>60138646</v>
      </c>
      <c r="C5" s="11">
        <v>1086292.25</v>
      </c>
      <c r="D5" s="5">
        <v>2848863</v>
      </c>
    </row>
    <row r="6" spans="1:4" ht="16.5" thickBot="1" x14ac:dyDescent="0.3">
      <c r="A6" s="6">
        <v>400509.72</v>
      </c>
      <c r="B6" s="4">
        <v>1358951</v>
      </c>
      <c r="C6" s="11">
        <v>346347.55</v>
      </c>
      <c r="D6" s="5">
        <v>202385807</v>
      </c>
    </row>
    <row r="7" spans="1:4" ht="16.5" thickBot="1" x14ac:dyDescent="0.3">
      <c r="A7" s="7">
        <v>137974.79999999999</v>
      </c>
      <c r="B7" s="4">
        <v>1025174</v>
      </c>
      <c r="C7" s="11">
        <v>50464.51</v>
      </c>
      <c r="D7" s="5">
        <v>39790457</v>
      </c>
    </row>
    <row r="8" spans="1:4" ht="16.5" thickBot="1" x14ac:dyDescent="0.3">
      <c r="A8" s="7">
        <v>228033.2</v>
      </c>
      <c r="B8" s="4">
        <v>780875</v>
      </c>
      <c r="C8" s="11">
        <v>2134307.7200000002</v>
      </c>
      <c r="D8" s="5">
        <v>1970030</v>
      </c>
    </row>
    <row r="9" spans="1:4" ht="16.5" thickBot="1" x14ac:dyDescent="0.3">
      <c r="A9" s="7">
        <v>2876418.57</v>
      </c>
      <c r="B9" s="4">
        <v>195219</v>
      </c>
      <c r="C9" s="11">
        <v>23582434.989999998</v>
      </c>
      <c r="D9" s="5">
        <v>2369919</v>
      </c>
    </row>
    <row r="10" spans="1:4" ht="16.5" thickBot="1" x14ac:dyDescent="0.3">
      <c r="A10" s="7">
        <v>40100.33</v>
      </c>
      <c r="B10" s="4">
        <v>2389703</v>
      </c>
      <c r="C10" s="11">
        <v>311370.19</v>
      </c>
      <c r="D10" s="5">
        <v>4574254</v>
      </c>
    </row>
    <row r="11" spans="1:4" ht="16.5" thickBot="1" x14ac:dyDescent="0.3">
      <c r="A11" s="7">
        <v>29434.62</v>
      </c>
      <c r="B11" s="4">
        <v>2888326</v>
      </c>
      <c r="C11" s="11">
        <v>139638.14000000001</v>
      </c>
      <c r="D11" s="5">
        <v>1458304</v>
      </c>
    </row>
    <row r="12" spans="1:4" ht="16.5" thickBot="1" x14ac:dyDescent="0.3">
      <c r="A12" s="7">
        <v>128697.95</v>
      </c>
      <c r="B12" s="4">
        <v>61896</v>
      </c>
      <c r="C12" s="11">
        <v>98160.65</v>
      </c>
      <c r="D12" s="5">
        <v>1504017</v>
      </c>
    </row>
    <row r="13" spans="1:4" ht="16.5" thickBot="1" x14ac:dyDescent="0.3">
      <c r="A13" s="7">
        <v>97671.62</v>
      </c>
      <c r="B13" s="4">
        <v>969711</v>
      </c>
      <c r="C13" s="11">
        <v>1254103.6100000001</v>
      </c>
      <c r="D13" s="5">
        <v>10040395</v>
      </c>
    </row>
    <row r="14" spans="1:4" ht="16.5" thickBot="1" x14ac:dyDescent="0.3">
      <c r="A14" s="7">
        <v>33036.82</v>
      </c>
      <c r="B14" s="4">
        <v>1369448</v>
      </c>
      <c r="C14" s="11">
        <v>124823.62</v>
      </c>
    </row>
    <row r="15" spans="1:4" ht="16.5" thickBot="1" x14ac:dyDescent="0.3">
      <c r="A15" s="7">
        <v>100178.04</v>
      </c>
      <c r="B15" s="4">
        <v>674504</v>
      </c>
      <c r="C15" s="11">
        <v>413753.34</v>
      </c>
    </row>
    <row r="16" spans="1:4" ht="16.5" thickBot="1" x14ac:dyDescent="0.3">
      <c r="A16" s="7">
        <v>107825.92</v>
      </c>
      <c r="B16" s="4">
        <v>12237508</v>
      </c>
      <c r="C16" s="11">
        <v>145560.78</v>
      </c>
    </row>
    <row r="17" spans="1:3" ht="16.5" thickBot="1" x14ac:dyDescent="0.3">
      <c r="A17" s="7">
        <v>159470</v>
      </c>
      <c r="B17" s="4">
        <v>13758006</v>
      </c>
      <c r="C17" s="11">
        <v>212311.81</v>
      </c>
    </row>
    <row r="18" spans="1:3" ht="16.5" thickBot="1" x14ac:dyDescent="0.3">
      <c r="A18" s="7">
        <v>199853.21</v>
      </c>
      <c r="B18" s="4">
        <v>1035549</v>
      </c>
      <c r="C18" s="11">
        <v>32219.51</v>
      </c>
    </row>
    <row r="19" spans="1:3" ht="16.5" thickBot="1" x14ac:dyDescent="0.3">
      <c r="A19" s="7">
        <v>161166.22</v>
      </c>
      <c r="B19" s="4">
        <v>19198481</v>
      </c>
      <c r="C19" s="11">
        <v>2252.73</v>
      </c>
    </row>
    <row r="20" spans="1:3" ht="16.5" thickBot="1" x14ac:dyDescent="0.3">
      <c r="A20" s="7">
        <v>190434.91</v>
      </c>
      <c r="B20" s="4">
        <v>72758278</v>
      </c>
      <c r="C20" s="11">
        <v>62108.62</v>
      </c>
    </row>
    <row r="21" spans="1:3" ht="16.5" thickBot="1" x14ac:dyDescent="0.3">
      <c r="A21" s="7">
        <v>53766.92</v>
      </c>
      <c r="B21" s="4">
        <v>3495247</v>
      </c>
      <c r="C21" s="11">
        <v>536088.30000000005</v>
      </c>
    </row>
    <row r="22" spans="1:3" ht="16.5" thickBot="1" x14ac:dyDescent="0.3">
      <c r="A22" s="7">
        <v>122315.11</v>
      </c>
      <c r="B22" s="4">
        <v>226833</v>
      </c>
      <c r="C22" s="11">
        <v>5929620.29</v>
      </c>
    </row>
    <row r="23" spans="1:3" ht="16.5" thickBot="1" x14ac:dyDescent="0.3">
      <c r="A23" s="7">
        <v>31680.41</v>
      </c>
      <c r="B23" s="4">
        <v>340250</v>
      </c>
      <c r="C23" s="11">
        <v>12817551</v>
      </c>
    </row>
    <row r="24" spans="1:3" ht="16.5" thickBot="1" x14ac:dyDescent="0.3">
      <c r="A24" s="7">
        <v>125233.59</v>
      </c>
      <c r="B24" s="4">
        <v>4138472</v>
      </c>
      <c r="C24" s="11">
        <v>143642.06</v>
      </c>
    </row>
    <row r="25" spans="1:3" ht="16.5" thickBot="1" x14ac:dyDescent="0.3">
      <c r="A25" s="7">
        <v>7533.88</v>
      </c>
      <c r="B25" s="4">
        <v>1383165</v>
      </c>
    </row>
    <row r="26" spans="1:3" ht="16.5" thickBot="1" x14ac:dyDescent="0.3">
      <c r="A26" s="7">
        <v>23591.24</v>
      </c>
    </row>
    <row r="27" spans="1:3" ht="16.5" thickBot="1" x14ac:dyDescent="0.3">
      <c r="A27" s="7">
        <v>54122.18</v>
      </c>
    </row>
    <row r="28" spans="1:3" ht="16.5" thickBot="1" x14ac:dyDescent="0.3">
      <c r="A28" s="7">
        <v>8017.31</v>
      </c>
    </row>
    <row r="29" spans="1:3" ht="16.5" thickBot="1" x14ac:dyDescent="0.3">
      <c r="A29" s="7">
        <v>21220.17</v>
      </c>
    </row>
    <row r="30" spans="1:3" ht="16.5" thickBot="1" x14ac:dyDescent="0.3">
      <c r="A30" s="7">
        <v>76903.63</v>
      </c>
    </row>
    <row r="31" spans="1:3" ht="16.5" thickBot="1" x14ac:dyDescent="0.3">
      <c r="A31" s="7">
        <v>18019.900000000001</v>
      </c>
    </row>
    <row r="32" spans="1:3" ht="16.5" thickBot="1" x14ac:dyDescent="0.3">
      <c r="A32" s="8">
        <v>30338.36</v>
      </c>
    </row>
    <row r="33" spans="1:1" ht="16.5" thickBot="1" x14ac:dyDescent="0.3">
      <c r="A33" s="9">
        <v>23507.29</v>
      </c>
    </row>
    <row r="34" spans="1:1" ht="16.5" thickBot="1" x14ac:dyDescent="0.3">
      <c r="A34" s="7">
        <v>43788.86</v>
      </c>
    </row>
    <row r="35" spans="1:1" ht="16.5" thickBot="1" x14ac:dyDescent="0.3">
      <c r="A35" s="7">
        <v>44665.24</v>
      </c>
    </row>
    <row r="36" spans="1:1" ht="16.5" thickBot="1" x14ac:dyDescent="0.3">
      <c r="A36" s="7">
        <v>412688.53</v>
      </c>
    </row>
    <row r="37" spans="1:1" ht="16.5" thickBot="1" x14ac:dyDescent="0.3">
      <c r="A37" s="7">
        <v>177202.07</v>
      </c>
    </row>
    <row r="38" spans="1:1" ht="16.5" thickBot="1" x14ac:dyDescent="0.3">
      <c r="A38" s="7">
        <v>50979.75</v>
      </c>
    </row>
    <row r="39" spans="1:1" ht="16.5" thickBot="1" x14ac:dyDescent="0.3">
      <c r="A39" s="7">
        <v>4030389.64</v>
      </c>
    </row>
    <row r="40" spans="1:1" ht="16.5" thickBot="1" x14ac:dyDescent="0.3">
      <c r="A40" s="7">
        <v>23870.01</v>
      </c>
    </row>
    <row r="41" spans="1:1" ht="16.5" thickBot="1" x14ac:dyDescent="0.3">
      <c r="A41" s="7">
        <v>25656.93</v>
      </c>
    </row>
    <row r="42" spans="1:1" ht="16.5" thickBot="1" x14ac:dyDescent="0.3">
      <c r="A42" s="7">
        <v>81829.81</v>
      </c>
    </row>
    <row r="43" spans="1:1" ht="16.5" thickBot="1" x14ac:dyDescent="0.3">
      <c r="A43" s="7">
        <v>67954.880000000005</v>
      </c>
    </row>
    <row r="44" spans="1:1" ht="16.5" thickBot="1" x14ac:dyDescent="0.3">
      <c r="A44" s="7">
        <v>26542.13</v>
      </c>
    </row>
    <row r="45" spans="1:1" ht="16.5" thickBot="1" x14ac:dyDescent="0.3">
      <c r="A45" s="7">
        <v>106515.86</v>
      </c>
    </row>
    <row r="46" spans="1:1" ht="16.5" thickBot="1" x14ac:dyDescent="0.3">
      <c r="A46" s="8">
        <v>56169.42</v>
      </c>
    </row>
    <row r="47" spans="1:1" ht="16.5" thickBot="1" x14ac:dyDescent="0.3">
      <c r="A47" s="6">
        <v>80358.97</v>
      </c>
    </row>
    <row r="48" spans="1:1" ht="16.5" thickBot="1" x14ac:dyDescent="0.3">
      <c r="A48" s="6">
        <v>34138.089999999997</v>
      </c>
    </row>
    <row r="49" spans="1:1" ht="16.5" thickBot="1" x14ac:dyDescent="0.3">
      <c r="A49" s="7">
        <v>58964.42</v>
      </c>
    </row>
    <row r="50" spans="1:1" ht="16.5" thickBot="1" x14ac:dyDescent="0.3">
      <c r="A50" s="7">
        <v>26001.79</v>
      </c>
    </row>
    <row r="51" spans="1:1" ht="16.5" thickBot="1" x14ac:dyDescent="0.3">
      <c r="A51" s="7">
        <v>37553.949999999997</v>
      </c>
    </row>
    <row r="52" spans="1:1" ht="16.5" thickBot="1" x14ac:dyDescent="0.3">
      <c r="A52" s="7">
        <v>16439.41</v>
      </c>
    </row>
    <row r="53" spans="1:1" ht="16.5" thickBot="1" x14ac:dyDescent="0.3">
      <c r="A53" s="7">
        <v>4705.72</v>
      </c>
    </row>
    <row r="54" spans="1:1" ht="16.5" thickBot="1" x14ac:dyDescent="0.3">
      <c r="A54" s="7">
        <v>38924.129999999997</v>
      </c>
    </row>
    <row r="55" spans="1:1" ht="16.5" thickBot="1" x14ac:dyDescent="0.3">
      <c r="A55" s="7">
        <v>4650.0200000000004</v>
      </c>
    </row>
    <row r="56" spans="1:1" ht="16.5" thickBot="1" x14ac:dyDescent="0.3">
      <c r="A56" s="7">
        <v>45432.78</v>
      </c>
    </row>
    <row r="57" spans="1:1" ht="16.5" thickBot="1" x14ac:dyDescent="0.3">
      <c r="A57" s="7">
        <v>28374.18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692C4A200411144856277260BA644C6" ma:contentTypeVersion="0" ma:contentTypeDescription="Izveidot jaunu dokumentu." ma:contentTypeScope="" ma:versionID="3dde14892d7ebf02d76aecd4de35312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4db33db44e48f8f107466a912c3a54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72E0F3-9E7D-46C2-9D4A-737E135F12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DE4C8C0-FB31-4CB4-864F-6EB08AAB57DA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C080D6A-C856-40DD-A00B-0BFED6CA2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Finanšu ministrija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Ābele</dc:creator>
  <cp:lastModifiedBy>Arta Ločmele</cp:lastModifiedBy>
  <cp:lastPrinted>2016-07-18T10:57:54Z</cp:lastPrinted>
  <dcterms:created xsi:type="dcterms:W3CDTF">2012-02-23T14:13:01Z</dcterms:created>
  <dcterms:modified xsi:type="dcterms:W3CDTF">2017-03-29T11:38:54Z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0x0101004692C4A200411144856277260BA644C6</vt:lpwstr>
  </property>
</Properties>
</file>