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IEVIEŠANAS UZRAUDZĪBA\ZIŅOJUMI_MAKSĀJUMU PROGNOZES EK\DP īstenošanas gada ziņojumi\2007-2013\NOSLĒGUMA ZIŅOJUMS\2DP_NZ\6.versija_RI_kom\print_armandam\Pielikumi\"/>
    </mc:Choice>
  </mc:AlternateContent>
  <bookViews>
    <workbookView xWindow="0" yWindow="0" windowWidth="11565" windowHeight="9585"/>
  </bookViews>
  <sheets>
    <sheet name="Sheet1" sheetId="1" r:id="rId1"/>
  </sheets>
  <definedNames>
    <definedName name="_xlnm.Print_Titles" localSheetId="0">Sheet1!$3:$3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I61" i="1" l="1"/>
  <c r="I55" i="1"/>
  <c r="I18" i="1"/>
  <c r="I5" i="1"/>
  <c r="J31" i="1"/>
  <c r="I4" i="1" l="1"/>
  <c r="J8" i="1"/>
  <c r="I11" i="1" l="1"/>
  <c r="J11" i="1"/>
  <c r="J60" i="1" l="1"/>
  <c r="I60" i="1"/>
  <c r="J61" i="1" l="1"/>
  <c r="J55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6" i="1"/>
  <c r="J57" i="1"/>
  <c r="J58" i="1"/>
  <c r="J59" i="1"/>
  <c r="J32" i="1"/>
  <c r="J30" i="1"/>
  <c r="J27" i="1"/>
  <c r="J28" i="1"/>
  <c r="J29" i="1"/>
  <c r="J19" i="1"/>
  <c r="J20" i="1"/>
  <c r="J21" i="1"/>
  <c r="J22" i="1"/>
  <c r="J23" i="1"/>
  <c r="J24" i="1"/>
  <c r="J25" i="1"/>
  <c r="J26" i="1"/>
  <c r="J5" i="1"/>
  <c r="J7" i="1"/>
  <c r="J9" i="1"/>
  <c r="J10" i="1"/>
  <c r="J12" i="1"/>
  <c r="J13" i="1"/>
  <c r="J14" i="1"/>
  <c r="J15" i="1"/>
  <c r="J16" i="1"/>
  <c r="J17" i="1"/>
  <c r="J6" i="1"/>
  <c r="J18" i="1" l="1"/>
  <c r="J4" i="1" s="1"/>
</calcChain>
</file>

<file path=xl/sharedStrings.xml><?xml version="1.0" encoding="utf-8"?>
<sst xmlns="http://schemas.openxmlformats.org/spreadsheetml/2006/main" count="346" uniqueCount="42">
  <si>
    <t>Darbības programma</t>
  </si>
  <si>
    <t>Mērķis</t>
  </si>
  <si>
    <t>Prioritāte</t>
  </si>
  <si>
    <t xml:space="preserve">Prioritārais temats </t>
  </si>
  <si>
    <t>Finansējuma veids</t>
  </si>
  <si>
    <t>Teritorija</t>
  </si>
  <si>
    <t>Ekonomiskā darbība</t>
  </si>
  <si>
    <t>Atrašanās vieta</t>
  </si>
  <si>
    <t>Kopējās attiecināmās izmaksas, EUR</t>
  </si>
  <si>
    <t>Deklarējamie izdevumi, ES fondu fin., EUR</t>
  </si>
  <si>
    <t>2DP kopā, t.sk.TP</t>
  </si>
  <si>
    <t>LV00</t>
  </si>
  <si>
    <t>2 DP</t>
  </si>
  <si>
    <t>Izglītības un zinātnes ministrija, t.sk.:</t>
  </si>
  <si>
    <t>2DP</t>
  </si>
  <si>
    <t>IZM</t>
  </si>
  <si>
    <t>2.1.</t>
  </si>
  <si>
    <t>LV003</t>
  </si>
  <si>
    <t>LV005</t>
  </si>
  <si>
    <t>LV006</t>
  </si>
  <si>
    <t>LV007</t>
  </si>
  <si>
    <t>LV008</t>
  </si>
  <si>
    <t>LV009</t>
  </si>
  <si>
    <t>Ekonomikas ministrija, t.sk.:</t>
  </si>
  <si>
    <t>EM</t>
  </si>
  <si>
    <t>03</t>
  </si>
  <si>
    <t>01</t>
  </si>
  <si>
    <t>07</t>
  </si>
  <si>
    <t>2.2.</t>
  </si>
  <si>
    <t>09</t>
  </si>
  <si>
    <t>01 02</t>
  </si>
  <si>
    <t>2.3.</t>
  </si>
  <si>
    <t>05</t>
  </si>
  <si>
    <t>08</t>
  </si>
  <si>
    <t>Vides aizsardzības un reģionālās attīstības ministrija, t.sk:</t>
  </si>
  <si>
    <t>VARAM</t>
  </si>
  <si>
    <t>FM TP, t.sk.:</t>
  </si>
  <si>
    <t>TP</t>
  </si>
  <si>
    <t>85/86</t>
  </si>
  <si>
    <t>2.4.</t>
  </si>
  <si>
    <t>2.pielikums</t>
  </si>
  <si>
    <t>ES fondu 2007.-2013. plānošanas perioda Darbības programmas “Uzņēmējdarbība un inovācijas” deklarējamie ES fondu izdevumi dimensiju kodu sadalījumā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</si>
</sst>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0" fillId="0" borderId="0"/>
    <xf numFmtId="0" fontId="3" fillId="0" borderId="0"/>
  </cellStyleXfs>
  <cellXfs count="36">
    <xf numFmtId="0" fontId="0" fillId="0" borderId="0" xfId="0"/>
    <xf numFmtId="4" fontId="1" fillId="0" borderId="0" xfId="0" applyNumberFormat="1" applyFont="1" applyBorder="1" applyAlignment="1">
      <alignment horizontal="center" vertical="center" wrapText="1"/>
    </xf>
    <xf numFmtId="3" fontId="4" fillId="2" borderId="2" xfId="1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vertical="center" wrapText="1"/>
    </xf>
    <xf numFmtId="0" fontId="0" fillId="3" borderId="2" xfId="0" applyFill="1" applyBorder="1"/>
    <xf numFmtId="49" fontId="6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3" borderId="4" xfId="0" applyFill="1" applyBorder="1"/>
    <xf numFmtId="4" fontId="12" fillId="3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center" vertical="center"/>
    </xf>
    <xf numFmtId="0" fontId="3" fillId="3" borderId="2" xfId="0" applyFont="1" applyFill="1" applyBorder="1"/>
    <xf numFmtId="4" fontId="12" fillId="3" borderId="2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11" fillId="4" borderId="2" xfId="2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2" fillId="0" borderId="2" xfId="0" applyNumberFormat="1" applyFont="1" applyFill="1" applyBorder="1" applyAlignment="1">
      <alignment horizontal="center" vertical="center"/>
    </xf>
    <xf numFmtId="3" fontId="8" fillId="3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12" fillId="3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2 2" xfId="3"/>
    <cellStyle name="Normal 9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abSelected="1" workbookViewId="0">
      <selection activeCell="J5" sqref="J5"/>
    </sheetView>
  </sheetViews>
  <sheetFormatPr defaultRowHeight="15.75" x14ac:dyDescent="0.25"/>
  <cols>
    <col min="2" max="2" width="12" customWidth="1"/>
    <col min="3" max="3" width="0" hidden="1" customWidth="1"/>
    <col min="9" max="9" width="18.875" hidden="1" customWidth="1"/>
    <col min="10" max="10" width="17.5" customWidth="1"/>
    <col min="13" max="13" width="17" customWidth="1"/>
    <col min="14" max="14" width="18.75" customWidth="1"/>
  </cols>
  <sheetData>
    <row r="1" spans="1:14" x14ac:dyDescent="0.25">
      <c r="J1" s="1" t="s">
        <v>40</v>
      </c>
    </row>
    <row r="2" spans="1:14" ht="54" customHeight="1" x14ac:dyDescent="0.25">
      <c r="A2" s="35" t="s">
        <v>41</v>
      </c>
      <c r="B2" s="35"/>
      <c r="C2" s="35"/>
      <c r="D2" s="35"/>
      <c r="E2" s="35"/>
      <c r="F2" s="35"/>
      <c r="G2" s="35"/>
      <c r="H2" s="35"/>
      <c r="I2" s="35"/>
      <c r="J2" s="35"/>
    </row>
    <row r="3" spans="1:14" ht="54" customHeight="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M3" s="27"/>
    </row>
    <row r="4" spans="1:14" ht="37.5" x14ac:dyDescent="0.25">
      <c r="A4" s="3"/>
      <c r="B4" s="3" t="s">
        <v>10</v>
      </c>
      <c r="C4" s="3"/>
      <c r="D4" s="3"/>
      <c r="E4" s="3"/>
      <c r="F4" s="3"/>
      <c r="G4" s="3"/>
      <c r="H4" s="3" t="s">
        <v>11</v>
      </c>
      <c r="I4" s="4">
        <f>I5+I18+I61+I55</f>
        <v>1307934509.6000004</v>
      </c>
      <c r="J4" s="31">
        <f>J5+J18+J61+J55</f>
        <v>878581213.7979573</v>
      </c>
      <c r="M4" s="30"/>
      <c r="N4" s="30"/>
    </row>
    <row r="5" spans="1:14" ht="63" x14ac:dyDescent="0.25">
      <c r="A5" s="5" t="s">
        <v>12</v>
      </c>
      <c r="B5" s="6" t="s">
        <v>13</v>
      </c>
      <c r="C5" s="7"/>
      <c r="D5" s="7"/>
      <c r="E5" s="7"/>
      <c r="F5" s="7"/>
      <c r="G5" s="7"/>
      <c r="H5" s="7"/>
      <c r="I5" s="8">
        <f>SUM(I6:I17)</f>
        <v>222853141.49000001</v>
      </c>
      <c r="J5" s="32">
        <f>SUM(J6:J17)</f>
        <v>146481369.90137702</v>
      </c>
    </row>
    <row r="6" spans="1:14" x14ac:dyDescent="0.25">
      <c r="A6" s="9" t="s">
        <v>14</v>
      </c>
      <c r="B6" s="9" t="s">
        <v>15</v>
      </c>
      <c r="C6" s="28" t="s">
        <v>16</v>
      </c>
      <c r="D6" s="11">
        <v>1</v>
      </c>
      <c r="E6" s="9">
        <v>1</v>
      </c>
      <c r="F6" s="9">
        <v>1</v>
      </c>
      <c r="G6" s="9">
        <v>18</v>
      </c>
      <c r="H6" s="12" t="s">
        <v>11</v>
      </c>
      <c r="I6" s="13">
        <v>25651801.27</v>
      </c>
      <c r="J6" s="33">
        <f>I6*0.6573</f>
        <v>16860928.974771</v>
      </c>
    </row>
    <row r="7" spans="1:14" x14ac:dyDescent="0.25">
      <c r="A7" s="9" t="s">
        <v>14</v>
      </c>
      <c r="B7" s="9" t="s">
        <v>15</v>
      </c>
      <c r="C7" s="28" t="s">
        <v>16</v>
      </c>
      <c r="D7" s="11">
        <v>1</v>
      </c>
      <c r="E7" s="9">
        <v>1</v>
      </c>
      <c r="F7" s="9">
        <v>5</v>
      </c>
      <c r="G7" s="9">
        <v>18</v>
      </c>
      <c r="H7" s="12" t="s">
        <v>11</v>
      </c>
      <c r="I7" s="13">
        <v>1294608.29</v>
      </c>
      <c r="J7" s="33">
        <f t="shared" ref="J7:J29" si="0">I7*0.6573</f>
        <v>850946.02901699999</v>
      </c>
    </row>
    <row r="8" spans="1:14" x14ac:dyDescent="0.25">
      <c r="A8" s="9" t="s">
        <v>14</v>
      </c>
      <c r="B8" s="9" t="s">
        <v>15</v>
      </c>
      <c r="C8" s="28" t="s">
        <v>16</v>
      </c>
      <c r="D8" s="11">
        <v>1</v>
      </c>
      <c r="E8" s="9">
        <v>1</v>
      </c>
      <c r="F8" s="9">
        <v>1</v>
      </c>
      <c r="G8" s="9">
        <v>18</v>
      </c>
      <c r="H8" s="12" t="s">
        <v>17</v>
      </c>
      <c r="I8" s="13">
        <v>8924140.6999999993</v>
      </c>
      <c r="J8" s="33">
        <f>I8*0.6573</f>
        <v>5865837.6821099995</v>
      </c>
    </row>
    <row r="9" spans="1:14" x14ac:dyDescent="0.25">
      <c r="A9" s="9" t="s">
        <v>14</v>
      </c>
      <c r="B9" s="9" t="s">
        <v>15</v>
      </c>
      <c r="C9" s="28" t="s">
        <v>16</v>
      </c>
      <c r="D9" s="11">
        <v>1</v>
      </c>
      <c r="E9" s="9">
        <v>1</v>
      </c>
      <c r="F9" s="9">
        <v>5</v>
      </c>
      <c r="G9" s="9">
        <v>18</v>
      </c>
      <c r="H9" s="12" t="s">
        <v>17</v>
      </c>
      <c r="I9" s="13">
        <v>9927572.9199999999</v>
      </c>
      <c r="J9" s="33">
        <f t="shared" si="0"/>
        <v>6525393.6803160002</v>
      </c>
    </row>
    <row r="10" spans="1:14" x14ac:dyDescent="0.25">
      <c r="A10" s="9" t="s">
        <v>14</v>
      </c>
      <c r="B10" s="9" t="s">
        <v>15</v>
      </c>
      <c r="C10" s="28" t="s">
        <v>16</v>
      </c>
      <c r="D10" s="11">
        <v>1</v>
      </c>
      <c r="E10" s="9">
        <v>1</v>
      </c>
      <c r="F10" s="9">
        <v>1</v>
      </c>
      <c r="G10" s="9">
        <v>18</v>
      </c>
      <c r="H10" s="12" t="s">
        <v>18</v>
      </c>
      <c r="I10" s="13">
        <v>2200619.73</v>
      </c>
      <c r="J10" s="33">
        <f t="shared" si="0"/>
        <v>1446467.3485290001</v>
      </c>
    </row>
    <row r="11" spans="1:14" x14ac:dyDescent="0.25">
      <c r="A11" s="9" t="s">
        <v>14</v>
      </c>
      <c r="B11" s="9" t="s">
        <v>15</v>
      </c>
      <c r="C11" s="28" t="s">
        <v>16</v>
      </c>
      <c r="D11" s="11">
        <v>1</v>
      </c>
      <c r="E11" s="9">
        <v>1</v>
      </c>
      <c r="F11" s="9">
        <v>1</v>
      </c>
      <c r="G11" s="9">
        <v>18</v>
      </c>
      <c r="H11" s="12" t="s">
        <v>19</v>
      </c>
      <c r="I11" s="13">
        <f>127907365.01-159.16</f>
        <v>127907205.85000001</v>
      </c>
      <c r="J11" s="33">
        <f>I11*0.6573</f>
        <v>84073406.405205011</v>
      </c>
    </row>
    <row r="12" spans="1:14" x14ac:dyDescent="0.25">
      <c r="A12" s="9" t="s">
        <v>14</v>
      </c>
      <c r="B12" s="9" t="s">
        <v>15</v>
      </c>
      <c r="C12" s="28" t="s">
        <v>16</v>
      </c>
      <c r="D12" s="11">
        <v>1</v>
      </c>
      <c r="E12" s="9">
        <v>1</v>
      </c>
      <c r="F12" s="9">
        <v>1</v>
      </c>
      <c r="G12" s="9">
        <v>18</v>
      </c>
      <c r="H12" s="12" t="s">
        <v>20</v>
      </c>
      <c r="I12" s="13">
        <v>25829731.32</v>
      </c>
      <c r="J12" s="33">
        <f t="shared" si="0"/>
        <v>16977882.396636002</v>
      </c>
    </row>
    <row r="13" spans="1:14" x14ac:dyDescent="0.25">
      <c r="A13" s="9" t="s">
        <v>14</v>
      </c>
      <c r="B13" s="9" t="s">
        <v>15</v>
      </c>
      <c r="C13" s="28" t="s">
        <v>16</v>
      </c>
      <c r="D13" s="11">
        <v>1</v>
      </c>
      <c r="E13" s="9">
        <v>1</v>
      </c>
      <c r="F13" s="9">
        <v>5</v>
      </c>
      <c r="G13" s="9">
        <v>18</v>
      </c>
      <c r="H13" s="12" t="s">
        <v>20</v>
      </c>
      <c r="I13" s="13">
        <v>3637828.53</v>
      </c>
      <c r="J13" s="33">
        <f t="shared" si="0"/>
        <v>2391144.6927689998</v>
      </c>
    </row>
    <row r="14" spans="1:14" x14ac:dyDescent="0.25">
      <c r="A14" s="9" t="s">
        <v>14</v>
      </c>
      <c r="B14" s="9" t="s">
        <v>15</v>
      </c>
      <c r="C14" s="28" t="s">
        <v>16</v>
      </c>
      <c r="D14" s="11">
        <v>1</v>
      </c>
      <c r="E14" s="9">
        <v>1</v>
      </c>
      <c r="F14" s="9">
        <v>1</v>
      </c>
      <c r="G14" s="9">
        <v>18</v>
      </c>
      <c r="H14" s="12" t="s">
        <v>21</v>
      </c>
      <c r="I14" s="13">
        <v>2421331.11</v>
      </c>
      <c r="J14" s="33">
        <f t="shared" si="0"/>
        <v>1591540.938603</v>
      </c>
    </row>
    <row r="15" spans="1:14" x14ac:dyDescent="0.25">
      <c r="A15" s="9" t="s">
        <v>14</v>
      </c>
      <c r="B15" s="9" t="s">
        <v>15</v>
      </c>
      <c r="C15" s="28" t="s">
        <v>16</v>
      </c>
      <c r="D15" s="11">
        <v>1</v>
      </c>
      <c r="E15" s="9">
        <v>1</v>
      </c>
      <c r="F15" s="9">
        <v>5</v>
      </c>
      <c r="G15" s="9">
        <v>18</v>
      </c>
      <c r="H15" s="12" t="s">
        <v>21</v>
      </c>
      <c r="I15" s="13">
        <v>3070905.62</v>
      </c>
      <c r="J15" s="33">
        <f t="shared" si="0"/>
        <v>2018506.2640260002</v>
      </c>
    </row>
    <row r="16" spans="1:14" x14ac:dyDescent="0.25">
      <c r="A16" s="9" t="s">
        <v>14</v>
      </c>
      <c r="B16" s="9" t="s">
        <v>15</v>
      </c>
      <c r="C16" s="28" t="s">
        <v>16</v>
      </c>
      <c r="D16" s="11">
        <v>1</v>
      </c>
      <c r="E16" s="9">
        <v>1</v>
      </c>
      <c r="F16" s="9">
        <v>1</v>
      </c>
      <c r="G16" s="9">
        <v>18</v>
      </c>
      <c r="H16" s="12" t="s">
        <v>22</v>
      </c>
      <c r="I16" s="13">
        <v>6509040.8200000003</v>
      </c>
      <c r="J16" s="33">
        <f t="shared" si="0"/>
        <v>4278392.5309859999</v>
      </c>
    </row>
    <row r="17" spans="1:13" x14ac:dyDescent="0.25">
      <c r="A17" s="9" t="s">
        <v>14</v>
      </c>
      <c r="B17" s="9" t="s">
        <v>15</v>
      </c>
      <c r="C17" s="10" t="s">
        <v>16</v>
      </c>
      <c r="D17" s="11">
        <v>1</v>
      </c>
      <c r="E17" s="9">
        <v>1</v>
      </c>
      <c r="F17" s="9">
        <v>5</v>
      </c>
      <c r="G17" s="9">
        <v>18</v>
      </c>
      <c r="H17" s="12" t="s">
        <v>22</v>
      </c>
      <c r="I17" s="13">
        <v>5478355.3300000001</v>
      </c>
      <c r="J17" s="33">
        <f t="shared" si="0"/>
        <v>3600922.9584090002</v>
      </c>
    </row>
    <row r="18" spans="1:13" ht="47.25" x14ac:dyDescent="0.25">
      <c r="A18" s="14"/>
      <c r="B18" s="15" t="s">
        <v>23</v>
      </c>
      <c r="C18" s="16"/>
      <c r="D18" s="14"/>
      <c r="E18" s="14"/>
      <c r="F18" s="14"/>
      <c r="G18" s="14"/>
      <c r="H18" s="14"/>
      <c r="I18" s="17">
        <f>SUM(I19:I54)</f>
        <v>985467047.60000038</v>
      </c>
      <c r="J18" s="34">
        <f>SUM(J19:J54)</f>
        <v>663688094.24263918</v>
      </c>
    </row>
    <row r="19" spans="1:13" x14ac:dyDescent="0.25">
      <c r="A19" s="18" t="s">
        <v>14</v>
      </c>
      <c r="B19" s="18" t="s">
        <v>24</v>
      </c>
      <c r="C19" s="28" t="s">
        <v>16</v>
      </c>
      <c r="D19" s="18" t="s">
        <v>25</v>
      </c>
      <c r="E19" s="18" t="s">
        <v>26</v>
      </c>
      <c r="F19" s="19" t="s">
        <v>26</v>
      </c>
      <c r="G19" s="18">
        <v>3</v>
      </c>
      <c r="H19" s="18" t="s">
        <v>11</v>
      </c>
      <c r="I19" s="13">
        <v>40142.839999999997</v>
      </c>
      <c r="J19" s="33">
        <f t="shared" si="0"/>
        <v>26385.888731999996</v>
      </c>
    </row>
    <row r="20" spans="1:13" x14ac:dyDescent="0.25">
      <c r="A20" s="18" t="s">
        <v>14</v>
      </c>
      <c r="B20" s="18" t="s">
        <v>24</v>
      </c>
      <c r="C20" s="28" t="s">
        <v>16</v>
      </c>
      <c r="D20" s="18" t="s">
        <v>25</v>
      </c>
      <c r="E20" s="18" t="s">
        <v>26</v>
      </c>
      <c r="F20" s="19" t="s">
        <v>26</v>
      </c>
      <c r="G20" s="18">
        <v>4</v>
      </c>
      <c r="H20" s="18" t="s">
        <v>11</v>
      </c>
      <c r="I20" s="13">
        <v>38921.29</v>
      </c>
      <c r="J20" s="33">
        <f t="shared" si="0"/>
        <v>25582.963917000001</v>
      </c>
    </row>
    <row r="21" spans="1:13" x14ac:dyDescent="0.25">
      <c r="A21" s="18" t="s">
        <v>14</v>
      </c>
      <c r="B21" s="18" t="s">
        <v>24</v>
      </c>
      <c r="C21" s="28" t="s">
        <v>16</v>
      </c>
      <c r="D21" s="18" t="s">
        <v>25</v>
      </c>
      <c r="E21" s="18" t="s">
        <v>26</v>
      </c>
      <c r="F21" s="19" t="s">
        <v>26</v>
      </c>
      <c r="G21" s="18">
        <v>6</v>
      </c>
      <c r="H21" s="18" t="s">
        <v>11</v>
      </c>
      <c r="I21" s="13">
        <v>50671803.810000002</v>
      </c>
      <c r="J21" s="33">
        <f t="shared" si="0"/>
        <v>33306576.644313</v>
      </c>
    </row>
    <row r="22" spans="1:13" x14ac:dyDescent="0.25">
      <c r="A22" s="18" t="s">
        <v>14</v>
      </c>
      <c r="B22" s="18" t="s">
        <v>24</v>
      </c>
      <c r="C22" s="28" t="s">
        <v>16</v>
      </c>
      <c r="D22" s="9" t="s">
        <v>25</v>
      </c>
      <c r="E22" s="9" t="s">
        <v>26</v>
      </c>
      <c r="F22" s="20" t="s">
        <v>26</v>
      </c>
      <c r="G22" s="9">
        <v>22</v>
      </c>
      <c r="H22" s="9" t="s">
        <v>11</v>
      </c>
      <c r="I22" s="13">
        <v>28930026.190000001</v>
      </c>
      <c r="J22" s="33">
        <f t="shared" si="0"/>
        <v>19015706.214687001</v>
      </c>
    </row>
    <row r="23" spans="1:13" x14ac:dyDescent="0.25">
      <c r="A23" s="18" t="s">
        <v>14</v>
      </c>
      <c r="B23" s="18" t="s">
        <v>24</v>
      </c>
      <c r="C23" s="28" t="s">
        <v>16</v>
      </c>
      <c r="D23" s="9" t="s">
        <v>27</v>
      </c>
      <c r="E23" s="9" t="s">
        <v>26</v>
      </c>
      <c r="F23" s="20" t="s">
        <v>26</v>
      </c>
      <c r="G23" s="9">
        <v>1</v>
      </c>
      <c r="H23" s="9" t="s">
        <v>11</v>
      </c>
      <c r="I23" s="13">
        <v>704320</v>
      </c>
      <c r="J23" s="33">
        <f t="shared" si="0"/>
        <v>462949.53600000002</v>
      </c>
    </row>
    <row r="24" spans="1:13" x14ac:dyDescent="0.25">
      <c r="A24" s="18" t="s">
        <v>14</v>
      </c>
      <c r="B24" s="18" t="s">
        <v>24</v>
      </c>
      <c r="C24" s="28" t="s">
        <v>16</v>
      </c>
      <c r="D24" s="9" t="s">
        <v>27</v>
      </c>
      <c r="E24" s="9" t="s">
        <v>26</v>
      </c>
      <c r="F24" s="20" t="s">
        <v>26</v>
      </c>
      <c r="G24" s="9">
        <v>3</v>
      </c>
      <c r="H24" s="9" t="s">
        <v>11</v>
      </c>
      <c r="I24" s="13">
        <v>43749800.509999998</v>
      </c>
      <c r="J24" s="33">
        <f t="shared" si="0"/>
        <v>28756743.875223</v>
      </c>
    </row>
    <row r="25" spans="1:13" x14ac:dyDescent="0.25">
      <c r="A25" s="18" t="s">
        <v>14</v>
      </c>
      <c r="B25" s="18" t="s">
        <v>24</v>
      </c>
      <c r="C25" s="28" t="s">
        <v>16</v>
      </c>
      <c r="D25" s="9" t="s">
        <v>27</v>
      </c>
      <c r="E25" s="9" t="s">
        <v>26</v>
      </c>
      <c r="F25" s="20" t="s">
        <v>26</v>
      </c>
      <c r="G25" s="9">
        <v>4</v>
      </c>
      <c r="H25" s="9" t="s">
        <v>11</v>
      </c>
      <c r="I25" s="13">
        <v>18602958.309999999</v>
      </c>
      <c r="J25" s="33">
        <f t="shared" si="0"/>
        <v>12227724.497163</v>
      </c>
    </row>
    <row r="26" spans="1:13" x14ac:dyDescent="0.25">
      <c r="A26" s="18" t="s">
        <v>14</v>
      </c>
      <c r="B26" s="18" t="s">
        <v>24</v>
      </c>
      <c r="C26" s="28" t="s">
        <v>16</v>
      </c>
      <c r="D26" s="9" t="s">
        <v>27</v>
      </c>
      <c r="E26" s="9" t="s">
        <v>26</v>
      </c>
      <c r="F26" s="20" t="s">
        <v>26</v>
      </c>
      <c r="G26" s="9">
        <v>6</v>
      </c>
      <c r="H26" s="9" t="s">
        <v>11</v>
      </c>
      <c r="I26" s="13">
        <v>461354938.09000003</v>
      </c>
      <c r="J26" s="33">
        <f t="shared" si="0"/>
        <v>303248600.806557</v>
      </c>
    </row>
    <row r="27" spans="1:13" x14ac:dyDescent="0.25">
      <c r="A27" s="18" t="s">
        <v>14</v>
      </c>
      <c r="B27" s="18" t="s">
        <v>24</v>
      </c>
      <c r="C27" s="28" t="s">
        <v>16</v>
      </c>
      <c r="D27" s="9" t="s">
        <v>27</v>
      </c>
      <c r="E27" s="9" t="s">
        <v>26</v>
      </c>
      <c r="F27" s="20" t="s">
        <v>26</v>
      </c>
      <c r="G27" s="9">
        <v>10</v>
      </c>
      <c r="H27" s="9" t="s">
        <v>11</v>
      </c>
      <c r="I27" s="13">
        <v>1026449.3</v>
      </c>
      <c r="J27" s="33">
        <f t="shared" si="0"/>
        <v>674685.12488999998</v>
      </c>
    </row>
    <row r="28" spans="1:13" x14ac:dyDescent="0.25">
      <c r="A28" s="18" t="s">
        <v>14</v>
      </c>
      <c r="B28" s="18" t="s">
        <v>24</v>
      </c>
      <c r="C28" s="28" t="s">
        <v>16</v>
      </c>
      <c r="D28" s="9" t="s">
        <v>27</v>
      </c>
      <c r="E28" s="9" t="s">
        <v>26</v>
      </c>
      <c r="F28" s="20" t="s">
        <v>26</v>
      </c>
      <c r="G28" s="9">
        <v>11</v>
      </c>
      <c r="H28" s="9" t="s">
        <v>11</v>
      </c>
      <c r="I28" s="13">
        <v>41779806.590000004</v>
      </c>
      <c r="J28" s="33">
        <f t="shared" si="0"/>
        <v>27461866.871607002</v>
      </c>
      <c r="M28" s="27"/>
    </row>
    <row r="29" spans="1:13" x14ac:dyDescent="0.25">
      <c r="A29" s="18" t="s">
        <v>14</v>
      </c>
      <c r="B29" s="18" t="s">
        <v>24</v>
      </c>
      <c r="C29" s="28" t="s">
        <v>16</v>
      </c>
      <c r="D29" s="9" t="s">
        <v>27</v>
      </c>
      <c r="E29" s="9" t="s">
        <v>26</v>
      </c>
      <c r="F29" s="20" t="s">
        <v>26</v>
      </c>
      <c r="G29" s="9">
        <v>18</v>
      </c>
      <c r="H29" s="9" t="s">
        <v>11</v>
      </c>
      <c r="I29" s="13">
        <v>1203778.3999999999</v>
      </c>
      <c r="J29" s="33">
        <f t="shared" si="0"/>
        <v>791243.54231999989</v>
      </c>
    </row>
    <row r="30" spans="1:13" x14ac:dyDescent="0.25">
      <c r="A30" s="18" t="s">
        <v>14</v>
      </c>
      <c r="B30" s="18" t="s">
        <v>24</v>
      </c>
      <c r="C30" s="28" t="s">
        <v>16</v>
      </c>
      <c r="D30" s="9" t="s">
        <v>27</v>
      </c>
      <c r="E30" s="9" t="s">
        <v>26</v>
      </c>
      <c r="F30" s="20" t="s">
        <v>26</v>
      </c>
      <c r="G30" s="9">
        <v>22</v>
      </c>
      <c r="H30" s="9" t="s">
        <v>11</v>
      </c>
      <c r="I30" s="13">
        <v>24442833.849999998</v>
      </c>
      <c r="J30" s="33">
        <f>I30*0.6573</f>
        <v>16066274.689604998</v>
      </c>
    </row>
    <row r="31" spans="1:13" x14ac:dyDescent="0.25">
      <c r="A31" s="18" t="s">
        <v>14</v>
      </c>
      <c r="B31" s="18" t="s">
        <v>24</v>
      </c>
      <c r="C31" s="28" t="s">
        <v>28</v>
      </c>
      <c r="D31" s="9" t="s">
        <v>29</v>
      </c>
      <c r="E31" s="9" t="s">
        <v>30</v>
      </c>
      <c r="F31" s="20" t="s">
        <v>26</v>
      </c>
      <c r="G31" s="9">
        <v>15</v>
      </c>
      <c r="H31" s="9" t="s">
        <v>11</v>
      </c>
      <c r="I31" s="13">
        <v>192490329.88999999</v>
      </c>
      <c r="J31" s="33">
        <f>I31*0.7764</f>
        <v>149449492.12659597</v>
      </c>
    </row>
    <row r="32" spans="1:13" x14ac:dyDescent="0.25">
      <c r="A32" s="18" t="s">
        <v>14</v>
      </c>
      <c r="B32" s="18" t="s">
        <v>24</v>
      </c>
      <c r="C32" s="28" t="s">
        <v>31</v>
      </c>
      <c r="D32" s="9" t="s">
        <v>25</v>
      </c>
      <c r="E32" s="9" t="s">
        <v>26</v>
      </c>
      <c r="F32" s="20" t="s">
        <v>26</v>
      </c>
      <c r="G32" s="9">
        <v>3</v>
      </c>
      <c r="H32" s="9" t="s">
        <v>11</v>
      </c>
      <c r="I32" s="13">
        <v>659168.57000000007</v>
      </c>
      <c r="J32" s="33">
        <f>I32*0.5993</f>
        <v>395039.72400100005</v>
      </c>
    </row>
    <row r="33" spans="1:10" x14ac:dyDescent="0.25">
      <c r="A33" s="18" t="s">
        <v>14</v>
      </c>
      <c r="B33" s="18" t="s">
        <v>24</v>
      </c>
      <c r="C33" s="28" t="s">
        <v>31</v>
      </c>
      <c r="D33" s="9" t="s">
        <v>25</v>
      </c>
      <c r="E33" s="9" t="s">
        <v>26</v>
      </c>
      <c r="F33" s="20" t="s">
        <v>26</v>
      </c>
      <c r="G33" s="9">
        <v>6</v>
      </c>
      <c r="H33" s="9" t="s">
        <v>11</v>
      </c>
      <c r="I33" s="13">
        <v>2141765.8600000003</v>
      </c>
      <c r="J33" s="33">
        <f t="shared" ref="J33:J59" si="1">I33*0.5993</f>
        <v>1283560.2798980004</v>
      </c>
    </row>
    <row r="34" spans="1:10" x14ac:dyDescent="0.25">
      <c r="A34" s="18" t="s">
        <v>14</v>
      </c>
      <c r="B34" s="18" t="s">
        <v>24</v>
      </c>
      <c r="C34" s="28" t="s">
        <v>31</v>
      </c>
      <c r="D34" s="9" t="s">
        <v>25</v>
      </c>
      <c r="E34" s="9" t="s">
        <v>26</v>
      </c>
      <c r="F34" s="20" t="s">
        <v>26</v>
      </c>
      <c r="G34" s="9">
        <v>14</v>
      </c>
      <c r="H34" s="9" t="s">
        <v>11</v>
      </c>
      <c r="I34" s="13">
        <v>530412.85</v>
      </c>
      <c r="J34" s="33">
        <f t="shared" si="1"/>
        <v>317876.42100500001</v>
      </c>
    </row>
    <row r="35" spans="1:10" x14ac:dyDescent="0.25">
      <c r="A35" s="18" t="s">
        <v>14</v>
      </c>
      <c r="B35" s="18" t="s">
        <v>24</v>
      </c>
      <c r="C35" s="28" t="s">
        <v>31</v>
      </c>
      <c r="D35" s="9" t="s">
        <v>25</v>
      </c>
      <c r="E35" s="9" t="s">
        <v>26</v>
      </c>
      <c r="F35" s="20" t="s">
        <v>26</v>
      </c>
      <c r="G35" s="9">
        <v>22</v>
      </c>
      <c r="H35" s="9" t="s">
        <v>11</v>
      </c>
      <c r="I35" s="13">
        <v>2433392.59</v>
      </c>
      <c r="J35" s="33">
        <f t="shared" si="1"/>
        <v>1458332.179187</v>
      </c>
    </row>
    <row r="36" spans="1:10" x14ac:dyDescent="0.25">
      <c r="A36" s="18" t="s">
        <v>14</v>
      </c>
      <c r="B36" s="18" t="s">
        <v>24</v>
      </c>
      <c r="C36" s="28" t="s">
        <v>31</v>
      </c>
      <c r="D36" s="9" t="s">
        <v>32</v>
      </c>
      <c r="E36" s="9" t="s">
        <v>26</v>
      </c>
      <c r="F36" s="20" t="s">
        <v>26</v>
      </c>
      <c r="G36" s="9">
        <v>1</v>
      </c>
      <c r="H36" s="9" t="s">
        <v>11</v>
      </c>
      <c r="I36" s="13">
        <v>149597.51999999999</v>
      </c>
      <c r="J36" s="33">
        <f t="shared" si="1"/>
        <v>89653.793736000007</v>
      </c>
    </row>
    <row r="37" spans="1:10" x14ac:dyDescent="0.25">
      <c r="A37" s="18" t="s">
        <v>14</v>
      </c>
      <c r="B37" s="18" t="s">
        <v>24</v>
      </c>
      <c r="C37" s="28" t="s">
        <v>31</v>
      </c>
      <c r="D37" s="9" t="s">
        <v>32</v>
      </c>
      <c r="E37" s="9" t="s">
        <v>26</v>
      </c>
      <c r="F37" s="20" t="s">
        <v>26</v>
      </c>
      <c r="G37" s="9">
        <v>3</v>
      </c>
      <c r="H37" s="9" t="s">
        <v>11</v>
      </c>
      <c r="I37" s="13">
        <v>2328375.86</v>
      </c>
      <c r="J37" s="33">
        <f t="shared" si="1"/>
        <v>1395395.6528980001</v>
      </c>
    </row>
    <row r="38" spans="1:10" x14ac:dyDescent="0.25">
      <c r="A38" s="18" t="s">
        <v>14</v>
      </c>
      <c r="B38" s="18" t="s">
        <v>24</v>
      </c>
      <c r="C38" s="28" t="s">
        <v>31</v>
      </c>
      <c r="D38" s="9" t="s">
        <v>32</v>
      </c>
      <c r="E38" s="9" t="s">
        <v>26</v>
      </c>
      <c r="F38" s="20" t="s">
        <v>26</v>
      </c>
      <c r="G38" s="9">
        <v>4</v>
      </c>
      <c r="H38" s="9" t="s">
        <v>11</v>
      </c>
      <c r="I38" s="13">
        <v>1019598.3199999998</v>
      </c>
      <c r="J38" s="33">
        <f t="shared" si="1"/>
        <v>611045.27317599999</v>
      </c>
    </row>
    <row r="39" spans="1:10" x14ac:dyDescent="0.25">
      <c r="A39" s="18" t="s">
        <v>14</v>
      </c>
      <c r="B39" s="18" t="s">
        <v>24</v>
      </c>
      <c r="C39" s="28" t="s">
        <v>31</v>
      </c>
      <c r="D39" s="9" t="s">
        <v>32</v>
      </c>
      <c r="E39" s="9" t="s">
        <v>26</v>
      </c>
      <c r="F39" s="20" t="s">
        <v>26</v>
      </c>
      <c r="G39" s="9">
        <v>6</v>
      </c>
      <c r="H39" s="9" t="s">
        <v>11</v>
      </c>
      <c r="I39" s="13">
        <v>16978742.320000004</v>
      </c>
      <c r="J39" s="33">
        <f t="shared" si="1"/>
        <v>10175360.272376003</v>
      </c>
    </row>
    <row r="40" spans="1:10" x14ac:dyDescent="0.25">
      <c r="A40" s="18" t="s">
        <v>14</v>
      </c>
      <c r="B40" s="18" t="s">
        <v>24</v>
      </c>
      <c r="C40" s="28" t="s">
        <v>31</v>
      </c>
      <c r="D40" s="9" t="s">
        <v>32</v>
      </c>
      <c r="E40" s="9" t="s">
        <v>26</v>
      </c>
      <c r="F40" s="20" t="s">
        <v>26</v>
      </c>
      <c r="G40" s="9">
        <v>9</v>
      </c>
      <c r="H40" s="9" t="s">
        <v>11</v>
      </c>
      <c r="I40" s="13">
        <v>29954.36</v>
      </c>
      <c r="J40" s="33">
        <f t="shared" si="1"/>
        <v>17951.647948000002</v>
      </c>
    </row>
    <row r="41" spans="1:10" x14ac:dyDescent="0.25">
      <c r="A41" s="18" t="s">
        <v>14</v>
      </c>
      <c r="B41" s="18" t="s">
        <v>24</v>
      </c>
      <c r="C41" s="28" t="s">
        <v>31</v>
      </c>
      <c r="D41" s="9" t="s">
        <v>32</v>
      </c>
      <c r="E41" s="9" t="s">
        <v>26</v>
      </c>
      <c r="F41" s="20" t="s">
        <v>26</v>
      </c>
      <c r="G41" s="9">
        <v>11</v>
      </c>
      <c r="H41" s="9" t="s">
        <v>11</v>
      </c>
      <c r="I41" s="13">
        <v>3007225.879999998</v>
      </c>
      <c r="J41" s="33">
        <f t="shared" si="1"/>
        <v>1802230.4698839991</v>
      </c>
    </row>
    <row r="42" spans="1:10" x14ac:dyDescent="0.25">
      <c r="A42" s="18" t="s">
        <v>14</v>
      </c>
      <c r="B42" s="18" t="s">
        <v>24</v>
      </c>
      <c r="C42" s="28" t="s">
        <v>31</v>
      </c>
      <c r="D42" s="9" t="s">
        <v>32</v>
      </c>
      <c r="E42" s="9" t="s">
        <v>26</v>
      </c>
      <c r="F42" s="20" t="s">
        <v>26</v>
      </c>
      <c r="G42" s="9">
        <v>12</v>
      </c>
      <c r="H42" s="9" t="s">
        <v>11</v>
      </c>
      <c r="I42" s="13">
        <v>234225.99999999994</v>
      </c>
      <c r="J42" s="33">
        <f t="shared" si="1"/>
        <v>140371.64179999998</v>
      </c>
    </row>
    <row r="43" spans="1:10" x14ac:dyDescent="0.25">
      <c r="A43" s="18" t="s">
        <v>14</v>
      </c>
      <c r="B43" s="18" t="s">
        <v>24</v>
      </c>
      <c r="C43" s="28" t="s">
        <v>31</v>
      </c>
      <c r="D43" s="9" t="s">
        <v>32</v>
      </c>
      <c r="E43" s="9" t="s">
        <v>26</v>
      </c>
      <c r="F43" s="20" t="s">
        <v>26</v>
      </c>
      <c r="G43" s="9">
        <v>14</v>
      </c>
      <c r="H43" s="9" t="s">
        <v>11</v>
      </c>
      <c r="I43" s="13">
        <v>402654.31000000006</v>
      </c>
      <c r="J43" s="33">
        <f t="shared" si="1"/>
        <v>241310.72798300005</v>
      </c>
    </row>
    <row r="44" spans="1:10" x14ac:dyDescent="0.25">
      <c r="A44" s="18" t="s">
        <v>14</v>
      </c>
      <c r="B44" s="18" t="s">
        <v>24</v>
      </c>
      <c r="C44" s="28" t="s">
        <v>31</v>
      </c>
      <c r="D44" s="9" t="s">
        <v>32</v>
      </c>
      <c r="E44" s="9" t="s">
        <v>26</v>
      </c>
      <c r="F44" s="20" t="s">
        <v>26</v>
      </c>
      <c r="G44" s="9">
        <v>18</v>
      </c>
      <c r="H44" s="9" t="s">
        <v>11</v>
      </c>
      <c r="I44" s="13">
        <v>535887.19999999995</v>
      </c>
      <c r="J44" s="33">
        <f t="shared" si="1"/>
        <v>321157.19896000001</v>
      </c>
    </row>
    <row r="45" spans="1:10" x14ac:dyDescent="0.25">
      <c r="A45" s="18" t="s">
        <v>14</v>
      </c>
      <c r="B45" s="18" t="s">
        <v>24</v>
      </c>
      <c r="C45" s="28" t="s">
        <v>31</v>
      </c>
      <c r="D45" s="9" t="s">
        <v>32</v>
      </c>
      <c r="E45" s="9" t="s">
        <v>26</v>
      </c>
      <c r="F45" s="20" t="s">
        <v>26</v>
      </c>
      <c r="G45" s="9">
        <v>22</v>
      </c>
      <c r="H45" s="9" t="s">
        <v>11</v>
      </c>
      <c r="I45" s="13">
        <v>51188950.5</v>
      </c>
      <c r="J45" s="33">
        <f t="shared" si="1"/>
        <v>30677538.034650002</v>
      </c>
    </row>
    <row r="46" spans="1:10" x14ac:dyDescent="0.25">
      <c r="A46" s="18" t="s">
        <v>14</v>
      </c>
      <c r="B46" s="18" t="s">
        <v>24</v>
      </c>
      <c r="C46" s="28" t="s">
        <v>31</v>
      </c>
      <c r="D46" s="9" t="s">
        <v>33</v>
      </c>
      <c r="E46" s="9" t="s">
        <v>26</v>
      </c>
      <c r="F46" s="20" t="s">
        <v>26</v>
      </c>
      <c r="G46" s="9">
        <v>1</v>
      </c>
      <c r="H46" s="9" t="s">
        <v>11</v>
      </c>
      <c r="I46" s="13">
        <v>239774.33000000002</v>
      </c>
      <c r="J46" s="33">
        <f t="shared" si="1"/>
        <v>143696.75596900002</v>
      </c>
    </row>
    <row r="47" spans="1:10" x14ac:dyDescent="0.25">
      <c r="A47" s="18" t="s">
        <v>14</v>
      </c>
      <c r="B47" s="18" t="s">
        <v>24</v>
      </c>
      <c r="C47" s="28" t="s">
        <v>31</v>
      </c>
      <c r="D47" s="9" t="s">
        <v>33</v>
      </c>
      <c r="E47" s="9" t="s">
        <v>26</v>
      </c>
      <c r="F47" s="20" t="s">
        <v>26</v>
      </c>
      <c r="G47" s="9">
        <v>3</v>
      </c>
      <c r="H47" s="9" t="s">
        <v>11</v>
      </c>
      <c r="I47" s="13">
        <v>2446752.7200000002</v>
      </c>
      <c r="J47" s="33">
        <f t="shared" si="1"/>
        <v>1466338.9050960003</v>
      </c>
    </row>
    <row r="48" spans="1:10" x14ac:dyDescent="0.25">
      <c r="A48" s="18" t="s">
        <v>14</v>
      </c>
      <c r="B48" s="18" t="s">
        <v>24</v>
      </c>
      <c r="C48" s="28" t="s">
        <v>31</v>
      </c>
      <c r="D48" s="9" t="s">
        <v>33</v>
      </c>
      <c r="E48" s="9" t="s">
        <v>26</v>
      </c>
      <c r="F48" s="20" t="s">
        <v>26</v>
      </c>
      <c r="G48" s="9">
        <v>4</v>
      </c>
      <c r="H48" s="9" t="s">
        <v>11</v>
      </c>
      <c r="I48" s="13">
        <v>91086.48000000001</v>
      </c>
      <c r="J48" s="33">
        <f t="shared" si="1"/>
        <v>54588.127464000012</v>
      </c>
    </row>
    <row r="49" spans="1:10" x14ac:dyDescent="0.25">
      <c r="A49" s="18" t="s">
        <v>14</v>
      </c>
      <c r="B49" s="18" t="s">
        <v>24</v>
      </c>
      <c r="C49" s="28" t="s">
        <v>31</v>
      </c>
      <c r="D49" s="9" t="s">
        <v>33</v>
      </c>
      <c r="E49" s="9" t="s">
        <v>26</v>
      </c>
      <c r="F49" s="20" t="s">
        <v>26</v>
      </c>
      <c r="G49" s="9">
        <v>6</v>
      </c>
      <c r="H49" s="9" t="s">
        <v>11</v>
      </c>
      <c r="I49" s="13">
        <v>13529812.899999997</v>
      </c>
      <c r="J49" s="33">
        <f t="shared" si="1"/>
        <v>8108416.8709699987</v>
      </c>
    </row>
    <row r="50" spans="1:10" x14ac:dyDescent="0.25">
      <c r="A50" s="18" t="s">
        <v>14</v>
      </c>
      <c r="B50" s="18" t="s">
        <v>24</v>
      </c>
      <c r="C50" s="28" t="s">
        <v>31</v>
      </c>
      <c r="D50" s="9" t="s">
        <v>33</v>
      </c>
      <c r="E50" s="9" t="s">
        <v>26</v>
      </c>
      <c r="F50" s="20" t="s">
        <v>26</v>
      </c>
      <c r="G50" s="9">
        <v>8</v>
      </c>
      <c r="H50" s="9" t="s">
        <v>11</v>
      </c>
      <c r="I50" s="13">
        <v>448135.9</v>
      </c>
      <c r="J50" s="33">
        <f t="shared" si="1"/>
        <v>268567.84487000003</v>
      </c>
    </row>
    <row r="51" spans="1:10" x14ac:dyDescent="0.25">
      <c r="A51" s="18" t="s">
        <v>14</v>
      </c>
      <c r="B51" s="18" t="s">
        <v>24</v>
      </c>
      <c r="C51" s="28" t="s">
        <v>31</v>
      </c>
      <c r="D51" s="9" t="s">
        <v>33</v>
      </c>
      <c r="E51" s="9" t="s">
        <v>26</v>
      </c>
      <c r="F51" s="20" t="s">
        <v>26</v>
      </c>
      <c r="G51" s="9">
        <v>11</v>
      </c>
      <c r="H51" s="9" t="s">
        <v>11</v>
      </c>
      <c r="I51" s="13">
        <f>6392627.58-19175.15-1199.12</f>
        <v>6372253.3099999996</v>
      </c>
      <c r="J51" s="33">
        <f t="shared" si="1"/>
        <v>3818891.4086830001</v>
      </c>
    </row>
    <row r="52" spans="1:10" x14ac:dyDescent="0.25">
      <c r="A52" s="18" t="s">
        <v>14</v>
      </c>
      <c r="B52" s="18" t="s">
        <v>24</v>
      </c>
      <c r="C52" s="28" t="s">
        <v>31</v>
      </c>
      <c r="D52" s="9" t="s">
        <v>33</v>
      </c>
      <c r="E52" s="9" t="s">
        <v>26</v>
      </c>
      <c r="F52" s="20" t="s">
        <v>26</v>
      </c>
      <c r="G52" s="9">
        <v>12</v>
      </c>
      <c r="H52" s="9" t="s">
        <v>11</v>
      </c>
      <c r="I52" s="13">
        <v>1341567.3199999998</v>
      </c>
      <c r="J52" s="33">
        <f t="shared" si="1"/>
        <v>804001.29487600003</v>
      </c>
    </row>
    <row r="53" spans="1:10" x14ac:dyDescent="0.25">
      <c r="A53" s="18" t="s">
        <v>14</v>
      </c>
      <c r="B53" s="18" t="s">
        <v>24</v>
      </c>
      <c r="C53" s="28" t="s">
        <v>31</v>
      </c>
      <c r="D53" s="9" t="s">
        <v>33</v>
      </c>
      <c r="E53" s="9" t="s">
        <v>26</v>
      </c>
      <c r="F53" s="20" t="s">
        <v>26</v>
      </c>
      <c r="G53" s="9">
        <v>14</v>
      </c>
      <c r="H53" s="9" t="s">
        <v>11</v>
      </c>
      <c r="I53" s="13">
        <v>24349.11</v>
      </c>
      <c r="J53" s="33">
        <f t="shared" si="1"/>
        <v>14592.421623000002</v>
      </c>
    </row>
    <row r="54" spans="1:10" x14ac:dyDescent="0.25">
      <c r="A54" s="18" t="s">
        <v>14</v>
      </c>
      <c r="B54" s="18" t="s">
        <v>24</v>
      </c>
      <c r="C54" s="28" t="s">
        <v>31</v>
      </c>
      <c r="D54" s="9" t="s">
        <v>33</v>
      </c>
      <c r="E54" s="9" t="s">
        <v>26</v>
      </c>
      <c r="F54" s="20" t="s">
        <v>26</v>
      </c>
      <c r="G54" s="9">
        <v>22</v>
      </c>
      <c r="H54" s="9" t="s">
        <v>11</v>
      </c>
      <c r="I54" s="13">
        <v>14297254.32</v>
      </c>
      <c r="J54" s="33">
        <f t="shared" si="1"/>
        <v>8568344.5139760002</v>
      </c>
    </row>
    <row r="55" spans="1:10" ht="94.5" x14ac:dyDescent="0.25">
      <c r="A55" s="21" t="s">
        <v>14</v>
      </c>
      <c r="B55" s="15" t="s">
        <v>34</v>
      </c>
      <c r="C55" s="22"/>
      <c r="D55" s="23"/>
      <c r="E55" s="23"/>
      <c r="F55" s="23"/>
      <c r="G55" s="23"/>
      <c r="H55" s="23"/>
      <c r="I55" s="17">
        <f>SUM(I56:I60)</f>
        <v>77870154.370000005</v>
      </c>
      <c r="J55" s="34">
        <f>SUM(J56:J60)</f>
        <v>46667583.513941005</v>
      </c>
    </row>
    <row r="56" spans="1:10" x14ac:dyDescent="0.25">
      <c r="A56" s="18" t="s">
        <v>14</v>
      </c>
      <c r="B56" s="18" t="s">
        <v>35</v>
      </c>
      <c r="C56" s="28" t="s">
        <v>31</v>
      </c>
      <c r="D56" s="9">
        <v>23</v>
      </c>
      <c r="E56" s="9">
        <v>1</v>
      </c>
      <c r="F56" s="9">
        <v>1</v>
      </c>
      <c r="G56" s="9">
        <v>12</v>
      </c>
      <c r="H56" s="26" t="s">
        <v>17</v>
      </c>
      <c r="I56" s="13">
        <v>21617971.479999997</v>
      </c>
      <c r="J56" s="33">
        <f t="shared" si="1"/>
        <v>12955650.307963999</v>
      </c>
    </row>
    <row r="57" spans="1:10" x14ac:dyDescent="0.25">
      <c r="A57" s="18" t="s">
        <v>14</v>
      </c>
      <c r="B57" s="18" t="s">
        <v>35</v>
      </c>
      <c r="C57" s="28" t="s">
        <v>31</v>
      </c>
      <c r="D57" s="9">
        <v>23</v>
      </c>
      <c r="E57" s="9">
        <v>1</v>
      </c>
      <c r="F57" s="9">
        <v>1</v>
      </c>
      <c r="G57" s="9">
        <v>12</v>
      </c>
      <c r="H57" s="26" t="s">
        <v>18</v>
      </c>
      <c r="I57" s="13">
        <v>17776595.629999999</v>
      </c>
      <c r="J57" s="33">
        <f t="shared" si="1"/>
        <v>10653513.761059001</v>
      </c>
    </row>
    <row r="58" spans="1:10" x14ac:dyDescent="0.25">
      <c r="A58" s="18" t="s">
        <v>14</v>
      </c>
      <c r="B58" s="18" t="s">
        <v>35</v>
      </c>
      <c r="C58" s="28" t="s">
        <v>31</v>
      </c>
      <c r="D58" s="9">
        <v>23</v>
      </c>
      <c r="E58" s="9">
        <v>1</v>
      </c>
      <c r="F58" s="9">
        <v>1</v>
      </c>
      <c r="G58" s="9">
        <v>12</v>
      </c>
      <c r="H58" s="26" t="s">
        <v>20</v>
      </c>
      <c r="I58" s="13">
        <v>1798762.54</v>
      </c>
      <c r="J58" s="33">
        <f t="shared" si="1"/>
        <v>1077998.3902220002</v>
      </c>
    </row>
    <row r="59" spans="1:10" x14ac:dyDescent="0.25">
      <c r="A59" s="18" t="s">
        <v>14</v>
      </c>
      <c r="B59" s="18" t="s">
        <v>35</v>
      </c>
      <c r="C59" s="28" t="s">
        <v>31</v>
      </c>
      <c r="D59" s="9">
        <v>23</v>
      </c>
      <c r="E59" s="9">
        <v>1</v>
      </c>
      <c r="F59" s="9">
        <v>1</v>
      </c>
      <c r="G59" s="9">
        <v>12</v>
      </c>
      <c r="H59" s="26" t="s">
        <v>21</v>
      </c>
      <c r="I59" s="13">
        <v>9386792.3499999996</v>
      </c>
      <c r="J59" s="33">
        <f t="shared" si="1"/>
        <v>5625504.6553549999</v>
      </c>
    </row>
    <row r="60" spans="1:10" x14ac:dyDescent="0.25">
      <c r="A60" s="18" t="s">
        <v>14</v>
      </c>
      <c r="B60" s="18" t="s">
        <v>35</v>
      </c>
      <c r="C60" s="28" t="s">
        <v>31</v>
      </c>
      <c r="D60" s="9">
        <v>23</v>
      </c>
      <c r="E60" s="9">
        <v>1</v>
      </c>
      <c r="F60" s="9">
        <v>1</v>
      </c>
      <c r="G60" s="9">
        <v>12</v>
      </c>
      <c r="H60" s="26" t="s">
        <v>22</v>
      </c>
      <c r="I60" s="13">
        <f>27630647.76-340615.39</f>
        <v>27290032.370000001</v>
      </c>
      <c r="J60" s="33">
        <f>I60*0.5993</f>
        <v>16354916.399341002</v>
      </c>
    </row>
    <row r="61" spans="1:10" ht="31.5" x14ac:dyDescent="0.25">
      <c r="A61" s="21" t="s">
        <v>14</v>
      </c>
      <c r="B61" s="15" t="s">
        <v>36</v>
      </c>
      <c r="C61" s="14"/>
      <c r="D61" s="14"/>
      <c r="E61" s="14"/>
      <c r="F61" s="14"/>
      <c r="G61" s="14"/>
      <c r="H61" s="24"/>
      <c r="I61" s="25">
        <f>I62</f>
        <v>21744166.140000001</v>
      </c>
      <c r="J61" s="34">
        <f>J62</f>
        <v>21744166.140000001</v>
      </c>
    </row>
    <row r="62" spans="1:10" x14ac:dyDescent="0.25">
      <c r="A62" s="9" t="s">
        <v>14</v>
      </c>
      <c r="B62" s="9" t="s">
        <v>37</v>
      </c>
      <c r="C62" s="28" t="s">
        <v>39</v>
      </c>
      <c r="D62" s="9" t="s">
        <v>38</v>
      </c>
      <c r="E62" s="9">
        <v>1</v>
      </c>
      <c r="F62" s="9">
        <v>0</v>
      </c>
      <c r="G62" s="9">
        <v>17</v>
      </c>
      <c r="H62" s="9" t="s">
        <v>19</v>
      </c>
      <c r="I62" s="29">
        <v>21744166.140000001</v>
      </c>
      <c r="J62" s="33">
        <v>21744166.140000001</v>
      </c>
    </row>
  </sheetData>
  <mergeCells count="1">
    <mergeCell ref="A2:J2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Ieva Ziepniece</dc:creator>
  <cp:lastModifiedBy>Ieva Ziepniece</cp:lastModifiedBy>
  <cp:lastPrinted>2017-03-29T11:01:14Z</cp:lastPrinted>
  <dcterms:created xsi:type="dcterms:W3CDTF">2016-07-20T14:44:50Z</dcterms:created>
  <dcterms:modified xsi:type="dcterms:W3CDTF">2017-03-29T11:01:19Z</dcterms:modified>
</cp:coreProperties>
</file>