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S:\VADOŠĀ IESTĀDE\ES FONDU IPD\ATVESELOSANAS FONDS\8.ZINOSANA\3.PROGRESA ZINOJUMI_MK_EK\MK\2025-04-30\Majaslapai\"/>
    </mc:Choice>
  </mc:AlternateContent>
  <xr:revisionPtr revIDLastSave="0" documentId="13_ncr:1_{7C8EC66D-55C4-4B96-A1A8-2F16081F1688}" xr6:coauthVersionLast="47" xr6:coauthVersionMax="47" xr10:uidLastSave="{00000000-0000-0000-0000-000000000000}"/>
  <bookViews>
    <workbookView xWindow="28680" yWindow="-120" windowWidth="29040" windowHeight="15720" xr2:uid="{8C487BA2-50FC-4D89-A62E-3CB8DEF880EC}"/>
  </bookViews>
  <sheets>
    <sheet name="Atskaites punkti &amp; mērķi" sheetId="7" r:id="rId1"/>
    <sheet name="Uzraudzības rādītāji" sheetId="5" r:id="rId2"/>
    <sheet name="AF citi fin. avoti" sheetId="2" r:id="rId3"/>
    <sheet name="Kopējie rādītāji" sheetId="8" r:id="rId4"/>
  </sheets>
  <definedNames>
    <definedName name="_xlnm._FilterDatabase" localSheetId="2" hidden="1">'AF citi fin. avoti'!$A$4:$I$114</definedName>
    <definedName name="_xlnm._FilterDatabase" localSheetId="0" hidden="1">'Atskaites punkti &amp; mērķi'!$A$5:$X$89</definedName>
    <definedName name="_xlnm._FilterDatabase" localSheetId="1" hidden="1">'Uzraudzības rādītāji'!$A$5:$R$5</definedName>
    <definedName name="_xlnm.Print_Titles" localSheetId="2">'AF citi fin. avoti'!$3:$5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9" i="8" l="1"/>
  <c r="N68" i="8"/>
  <c r="N67" i="8"/>
  <c r="N66" i="8"/>
  <c r="N65" i="8"/>
  <c r="N64" i="8"/>
  <c r="N63" i="8"/>
  <c r="N62" i="8"/>
  <c r="N61" i="8"/>
  <c r="N60" i="8"/>
  <c r="N59" i="8"/>
  <c r="N58" i="8"/>
  <c r="N57" i="8"/>
  <c r="N56" i="8"/>
  <c r="N55" i="8"/>
  <c r="N54" i="8"/>
  <c r="N53" i="8"/>
  <c r="N52" i="8"/>
  <c r="N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N8" i="8"/>
  <c r="X20" i="2" l="1"/>
  <c r="H87" i="2" l="1"/>
  <c r="G87" i="2"/>
  <c r="H76" i="2"/>
  <c r="H69" i="2"/>
  <c r="G68" i="2"/>
  <c r="H59" i="2"/>
  <c r="G51" i="2"/>
  <c r="G43" i="2"/>
  <c r="G39" i="2"/>
  <c r="G21" i="2"/>
</calcChain>
</file>

<file path=xl/sharedStrings.xml><?xml version="1.0" encoding="utf-8"?>
<sst xmlns="http://schemas.openxmlformats.org/spreadsheetml/2006/main" count="2829" uniqueCount="1462">
  <si>
    <t>Informācija par papildu finansējumu Atveseļošanas fonda reformu un investīciju īstenošanai no citiem finanšu avotiem*</t>
  </si>
  <si>
    <t>Nr.p.k.</t>
  </si>
  <si>
    <t>Joma</t>
  </si>
  <si>
    <t>Investīcija/reforma</t>
  </si>
  <si>
    <t>Apstiprināts AF plānā (2.pielikums)</t>
  </si>
  <si>
    <r>
      <t xml:space="preserve">EK sniegtā progresa informācija FENIX </t>
    </r>
    <r>
      <rPr>
        <b/>
        <u/>
        <sz val="16"/>
        <color theme="1"/>
        <rFont val="Times New Roman"/>
        <family val="1"/>
        <charset val="186"/>
      </rPr>
      <t>līdz 30.04.2023.</t>
    </r>
  </si>
  <si>
    <r>
      <t xml:space="preserve">EK sniegtā progresa informācija FENIX </t>
    </r>
    <r>
      <rPr>
        <b/>
        <u/>
        <sz val="16"/>
        <rFont val="Times New Roman"/>
        <family val="1"/>
        <charset val="186"/>
      </rPr>
      <t>līdz 15.10.2023.</t>
    </r>
  </si>
  <si>
    <r>
      <t xml:space="preserve">EK sniegtā progresa informācija FENIX </t>
    </r>
    <r>
      <rPr>
        <b/>
        <u/>
        <sz val="16"/>
        <rFont val="Times New Roman"/>
        <family val="1"/>
        <charset val="186"/>
      </rPr>
      <t>līdz 30.04.2024.</t>
    </r>
  </si>
  <si>
    <t xml:space="preserve">Summa (EUR) </t>
  </si>
  <si>
    <t>Komentārs</t>
  </si>
  <si>
    <t>Cita ES programma</t>
  </si>
  <si>
    <t>Finansējums sadalījumā pa citām
ES fondu programmām (EUR)</t>
  </si>
  <si>
    <t>Finansējums kopā (EUR)</t>
  </si>
  <si>
    <t>EK sniedzamais komentārs/skaidrojums (angļu valodā)</t>
  </si>
  <si>
    <t>EK sniedzamais komentārs/
skaidrojums (angļu valodā)</t>
  </si>
  <si>
    <t>klimata pārmaiņas</t>
  </si>
  <si>
    <t>1.1.1.r. Rīgas metropoles areāla transporta sistēmas zaļināšana</t>
  </si>
  <si>
    <t>KF (2014-2020)</t>
  </si>
  <si>
    <t>RRF financing is not used to achieve the reform indicators. The study on the development of a sustainable integrated public transport plan as a part of the RMA urban mobility plan (SUMP-sustainable urban mobility plan), (preparatory work for the achievement of the indicator) is financed from EU funds 2014-2020 programming period measure 6.1.7.2. “To carry out research, assessments and related documentation for the development of sustainable, integrated and coordinated multimodal public transport plan proposals for the Riga metropolitan area".</t>
  </si>
  <si>
    <t>1.1.1.1.i. Konkurētspējīgs dzelzceļa pasažieru transports kopējā Rīgas pilsētas sabiedriskā transporta sistēmā</t>
  </si>
  <si>
    <t>1.1.1.1.i.1. Konkurētspējīgs dzelzceļa pasažieru transports kopējā Rīgas pilsētas sabiedriskā transporta sistēmā</t>
  </si>
  <si>
    <t>n/a</t>
  </si>
  <si>
    <t>ERAF (2021-2027)</t>
  </si>
  <si>
    <t>European Union Cohesion policy programme 2021-2027 SO 2.3.1. Fostering sustainable multi-modal urban  activity" measure 2.3.1.4 "Emission-free trains".
1.1.1.1.i.1. investment is implemented in synergy with the EU Cohesion Policy Program 2021-2027  measure 2.3.1.4.
Within the 1.1.1.1.i.1. investment, the procurement of suburban electric trains (battery electric trains) is made for a larger volume of trains, that is, in general procurement includes nine suburban electric trains (battery electric trains), seven of which are attributed to the 1.1.1.1.i.1. investment (RRF financing) while the purchase of two suburban electric trains (battery electric trains) is attributed within measure 2.3.1.4. (European Union Cohesion policy program 2021-2027 finance).
To prevent the case that EU funding covers the same costs as RRF funding and to reduce the risks of double funding - separate budget programs, sub-programs, settlement accounts will be created, thus completely separating the financing flow, and ensuring separate cost and accounting records (within unified procurement).</t>
  </si>
  <si>
    <t>1.1.1.1.i.2. Konkurētspējīgs dzelzceļa pasažieru transports kopējā Rīgas pilsētas sabiedriskā transporta sistēmā</t>
  </si>
  <si>
    <t>3.1.2.3.  Konkurētspējīgs dzelzceļa pasažieru transports kopējā Rīgas pilsētas sabiedriskā transporta sistēmā</t>
  </si>
  <si>
    <t>1.1.1.2.i. Videi draudzīgi uzlabojumi Rīgas pilsētas sabiedriskā transporta sistēmā</t>
  </si>
  <si>
    <t>1.1.1.2.i.1. Videi draudzīgi uzlabojumi Rīgas pilsētas sabiedriskā transporta sistēmā</t>
  </si>
  <si>
    <t>Operational programme “Growth and Employment” (2014-2020) SO No.4.5.1.: To develop the infrastructure of environmentally friendly public transport, measure No.4.5.1.2: To develop the infrastructure of environmentally friendly public transport (buses). CF financing available to Riga State City municipality - 18 171 264 EUR. Demarcation will be provided at the project level.</t>
  </si>
  <si>
    <t>1.1.1.2.i.2. Videi draudzīgi uzlabojumi Rīgas pilsētas sabiedriskā transporta sistēmā</t>
  </si>
  <si>
    <t>1.1.1.2.i.3. Videi draudzīgi uzlabojumi Rīgas pilsētas sabiedriskā transporta sistēmā</t>
  </si>
  <si>
    <t>KF (2021-2027)</t>
  </si>
  <si>
    <t>European Union Cohesion policy programme 2021-2027
SO 3.1.1.Developing sustainable, climate-resilient, intelligent, secure and multimodal TEN-T infrastructure (measure 3.1.1.4. "Development of transport infrastructure of the city of Riga"). 
Demarcation will be provided at the project level.</t>
  </si>
  <si>
    <t>1.1.1.3.i. Pilnveidota veloceļu infrastruktūra</t>
  </si>
  <si>
    <t>1.2.1.1.i. Daudzdzīvokļu māju energoefektivitātes uzlabošana un pāreja uz atjaunojamo energoresursu tehnoloģiju izmantošanu</t>
  </si>
  <si>
    <t>Darbības programmas Latvijai 2021.-2027.gadam 2.1.1.SAM "Energoefektivitātes veicināšana un siltumnīcefekta gāzu emisiju samazināšana" plānotais pasākums "Energoefektivitātes paaugstināšana dzīvojamās ēkās", kam indikatīvi paredzēts 137,84 milj. euro liels finansējuma apjoms. Darbības programmas Latvijai 2021.-2027.gadam finansējums būs pieejams nodrošinot demarkāciju laikā. Neviens projekts nesaņems finanansējumu no diviem avotiem. PIrmie projekti tiks finansēti no Atveseļošanās un noturības mehānisma. Pēc tam, kad Atveseļošanās un noturības mehānisma būs izmantots, tiks uzsākta Darbības programmas Latvijai 2021.-2027.gadam ieviešana un pēc tam projekti tiks finansēti no Darbības programmas Latvijai 2021.-2027.gadam.</t>
  </si>
  <si>
    <t>REACT-EU</t>
  </si>
  <si>
    <t xml:space="preserve">Measure “Reinforcing energy efficiency in residential buildings” planned into European Union Cohesion Policy Programme 2021-2027 2.1.1. SO "Promotion of energy efficiency and reduction of greenhouse gas emissions" (147 235 431 euro) and REACT-EU measure 13.1.1.2 "Reinforcing energy efficiency in residential buildings" (35 000 000 euro) planned into Operational programme “Growth and Employment” (OP 2014-2020) . European Union Cohesion Policy Programme 2021-2027 funding ,  OP and RRF  will be available through demarcation. No project will receive a financial contribution from two sources. The first projects will be funded by the OP and then by  RRF. Once the OP and  RRF has been used, the European Union Cohesion Policy Programme 2021-2027 will be launched.
</t>
  </si>
  <si>
    <t>1.2.1.2.i. Energoefektivitātes paaugstināšana uzņēmējdarbībā, ko nacionāli plānots ieviest kombinētā finanšu instrumenta veidā</t>
  </si>
  <si>
    <t>Taisnīgas pārkārtošanās plāna 6.1.prioritātes “Pāreja uz klimatneitralitāti” indikatīvais finansējums uzņēmējdarbības "zaļināšanai"- 48 385 560 EUR
Darbības programmas Latvijai 2021.-2027.gadam 2.1.prioritāte “Klimata pārmaiņu mazināšana un pielāgošanās klimata pārmaiņām” plānotais finansējums uzņēmējdarbības energoefektivitātei 36 975 000 EUR. Kopā 85 360 560 EUR</t>
  </si>
  <si>
    <t>Taisnīgās pārkārtošanās fonds</t>
  </si>
  <si>
    <t>Just Transition Fund planned measure 3.2. for business "greening" (35 298 850 euro). Just Transition Fund is a part of the European Union Cohesion policy programme.
European Union Cohesion policy programme 2021-2027
2.1.Priority “Climate Change Mitigation and Adaptation to Climate Change” (36 975 000 euro). 
Just Transition Fund and European Union Cohesion Policy Programme 2021-2027 funding will be available through demarcation. No project will receive a financial contribution from several sources. The first projects will be funded by the RRF. Once the RRF has been used, the European Union Cohesion Policy Programme 2021-2027 will be launched. Once the Cohesion Policy Programme has been used, the Just Transition Fund will be launched.</t>
  </si>
  <si>
    <t>1.2.1.3.i. Pašvaldību ēku un infrastruktūras uzlabošana, veicinot pāreju uz atjaunojamo energoresursu tehnoloģiju izmantošanu un uzlabojot energoefektivitāti</t>
  </si>
  <si>
    <t>Darbības programmas Latvijai 2021.-2027.gadam 2.1.1.SAM "Energoefektivitātes veicināšana un siltumnīcefekta gāzu emisiju samazināšana" (norādītais finansējums ir ERAF daļa)</t>
  </si>
  <si>
    <t>European Union Cohesion policy programme 2021-2027
SO 2.1.1."Promotion of energy efficiency and reduction of greenhouse gas emissions" (26 410 715 euro including flexibility amount). Operational programme “Growth and Employment” (OP) REACT-EU measure 13.1.3.1. "Improving the energy efficiency of municipal buildings" (28 808 246 euro).
European Union Cohesion Policy Programme 2021-2027 funding  and OP funding will be available through demarcation. No project will receive a financial contribution from two sources. The first projects will be funded by the OP and  RRF. After the funding of the RRF is used, the measure 2.1.1.6 “Improving the energy efficiency of municipal buildings” will be launched.</t>
  </si>
  <si>
    <t>1.2.1.4.i. Energoefektivitātes uzlabošana valsts sektora ēkās, t.sk. vēsturiskajās ēkās</t>
  </si>
  <si>
    <t>Darbības programmas Latvijai 2021.-2027.gadam 2.1.1.SAM "Energoefektivitātes veicināšana un siltumnīcefekta gāzu emisiju samazināšana" plānoto pasākumu "Energoefektivitātes paaugstināšana valsts ēkās", kam indikatīvi paredzēts 104,4 milj. euro liels finansējuma apjoms. Darbības programmas Latvijai 2021.-2027.gadam finansējums būs pieejams nodrošinot demarkāciju laikā. Neviens projekts nesaņems finanansējumu no diviem avotiem. PIrmie projekti tiks finansēti no Atveseļošanās un noturības mehānisma. Pēc tam, kad Atveseļošanās un noturības mehānisma būs izmantots, tiks uzsākta Darbības programmas Latvijai 2021.-2027.gadam ieviešana un pēc tam projekti tiks finansēti no Darbības programmas Latvijai 2021.-2027.gadam.</t>
  </si>
  <si>
    <t xml:space="preserve">Measure “Reinforcing energy efficiency in residential buildings” planned into European Union Cohesion Policy Programme 2021-2027 SO 2.1.1. "Promotion of energy efficiency and reduction of greenhouse gas emissions" (86,4 M euro). European Union Cohesion Policy Programme 2021-2027 funding will be available through demarcation. No project will receive a financial contribution from two sources. The first projects will be funded by the RRF. Once the RRF has been used, the European Union Cohesion Policy Programme 2021-2027 will be launched. </t>
  </si>
  <si>
    <t>1.2.1.5.i. Elektroenerģijas pārvades un sadales tīklu modernizācija</t>
  </si>
  <si>
    <t>1.3.1.r. Katastrofu pārvaldības sistēmas adaptācija klimata pārmaiņām, glābšanas un ātrās reaģēšanas dienestu koordinācijai</t>
  </si>
  <si>
    <t>1.3.1.1.i.1. Glābšanas dienestu kapacitātes stiprināšana, īpaši VUGD infrastruktūras un materiāltehniskās bāzes modernizācija</t>
  </si>
  <si>
    <t>1.3.1.2.i. Investīcijas plūdu risku mazināšanas infrastruktūrā</t>
  </si>
  <si>
    <t>digitālā transformācija</t>
  </si>
  <si>
    <t>2.1.1.r. Valsts procesu un pakalpojumu modernizācija un digitālā transformācija</t>
  </si>
  <si>
    <t>2.1.1.1.i. Pārvaldes modernizācija un pakalpojumu digitālā transformācija, tai skaitā uzņēmējdarbības vide</t>
  </si>
  <si>
    <t>Darbības programmas Latvijai 2021.-2027.gadam 1.3.1.SAM "Izmantot digitalizācijas priekšrocības pilsoņiem, uzņēmumiem un valdībām" (norādītais finansējums ir ERAF daļa)</t>
  </si>
  <si>
    <t>European Union Cohesion policy programme 2021-2027
SO 1.3.1."Reaping the benefits of digitalisation for citizens, businesses, research organisations and public authorities" (for the 2.1. reform and investment direction there are 149 763 088 euro - amount has been divided equaly (indicative) by four investments, as it is not yet possible to exact the specific investments of the RRF against the ERDF for the period 2021-2027). 
Investments can be supplemented with the financing of the corresponding activities of the "Digital Europe" program (when possible).</t>
  </si>
  <si>
    <t xml:space="preserve">Investments 2.1.1.1.i., 2.1.2.1.i., 2.1.2.2.i. and 2.1.3.1.i. milestones and targets will be 100% achieved only within the framework of RRF funding.  
Initially, the European Union Cohesion policy programme 2021-2027 SO 1.3.1."Reaping the benefits of digitalisation for citizens, businesses, research organisations and public authorities" was specified as the source of additional funding for these reforms, but it was more aimed at achieving the goals of Latvia's digital guidelines.  
Regulations Regarding the Implementation of the Reform and Investment Direction 2.1 "Digital Transformation of State Administration, Including Local Governments" of Component 2 "Digital Transformation" of the Plan for the European Recovery and Resilience Facility (Cabinet Regulation No.435) state that projects are financed only from RRF funding and the state budget for covering VAT, therefore no project will receive financial contribution from two sources of EU funds. Demarcation will be provided at the project level.
To prevent the case that EU funding covers the same costs as RRF funding and to reduce the risks of double funding - separate budget programs, sub-programs, settlement accounts will be created, thus completely separating the financing flow, and ensuring separate cost and accounting records (within unified procurement). 
If necessary, the project implementers can apply for funding from other EU programs, such as funding for activities corresponding to the "Digital Europe" program, but these will be separate projects with different goals and indicators, which will not be included in the RRF investment results. </t>
  </si>
  <si>
    <t>2.1.2.r. Valsts IKT resursu izmantošanas efektivitātes un sadarbspējas paaugstināšana</t>
  </si>
  <si>
    <t>2.1.2.1.i. Pārvaldes centrālizētās platformas un sistēmas</t>
  </si>
  <si>
    <t>European Union Cohesion policy programme 2021-2027
SO 1.3.1.Reaping the benefits of digitalisation for citizens, businesses, research organisations and public authorities. (for the 2.1. reform and investment direction there are 149 763 088 euro - amount has been divided equaly (indicative) by four investments, as it is not yet possible to exact the specific investments of the RRF against the ERDF for the period 2021-2027). 
Investments can be supplemented with the financing of the corresponding activities of the "Digital Europe" program (when possible).</t>
  </si>
  <si>
    <t>2.1.2.2.i. Latvijas nacionālais federētais mākonis</t>
  </si>
  <si>
    <t>European Union Cohesion policy programme 2021-2027
SO 1.3.1.Reaping the benefits of digitalisation for citizens, businesses, research organisations and public authorities. (for the 2.1. reform and investment direction there are 149 763 088 euro - amount has been divided equaly (indicative) by four investments, as it is not yet possible to exact the specific investments of the RRF against the ERDF for the period 2021-2027).</t>
  </si>
  <si>
    <t>2.1.3.r. Tautsaimniecības datu un digitālo pakalpojumu ekonomikas attīstība</t>
  </si>
  <si>
    <t>2.1.3.1.i. Datu pieejamība, koplietošana un analītika</t>
  </si>
  <si>
    <t>European Union Cohesion policy programme 2021-2027
SO 1.3.1.Reaping the benefits of digitalisation for citizens, businesses, research organisations and public authorities. (for the 2.1. reform and investment direction there are 149 763 088 euro - amount has been divided equaly (indicative) by four investments, as it is not yet possible to exact the specific investments of the RRF against the ERDF for the period 2021-2027).
Investments can be supplemented with the financing of the corresponding activities of the "Digital Europe" program (when possible).</t>
  </si>
  <si>
    <t>2.2.1.r. Uzņēmējdarbības digitālās transformācijas pilna cikla atbalsta izveide ar reģionālo tvērumu</t>
  </si>
  <si>
    <t xml:space="preserve">2.2.1.1.i. Atbalsts Digitālo inovāciju centru un reģionālo kontaktpunktu izveidei </t>
  </si>
  <si>
    <t>Darbības programmas Latvijai 2021.-2027.gadam 1.2.2.SAM "Izmantot digitalizācijas priekšrocības uzņēmējdarbības attīstībai" plānotais pasākums "Eiropas digitālo inovācijas centru (EDIC) darbības nodrošināšanai un komersantu atbalstam", kam indikatīvi paredzēts 5 milj. euro liels finansējuma apjoms. Darbības programmas Latvijai 2021.-2027.gadam finansējums būs pieejams nodrošinot demarkāciju laikā. Neviens projekts nesaņems finanansējumu no diviem avotiem. Pirmie projekti tiks finansēti no Atveseļošanās un noturības mehānisma. Pēc tam, kad Atveseļošanās un noturības mehānisma finansējums būs izmantots, tiks uzsākta Darbības programmas Latvijai 2021.-2027.gadam ieviešana un pēc tam projekti tiks finansēti no Darbības programmas Latvijai 2021.-2027.gadam.</t>
  </si>
  <si>
    <t>Under European Union Cohesion policy programme 2021-2027  SO 1.2.2. "Use of the benefits of digitalization for business development" planned measure 1.2.2.1.  Support for the creation of Digital Innovation Centers and regional contact points" (6,8 M euro).
European Union Cohesion Policy Programme 2021-2027 funding will be available through demarcation. No project will receive a financial contribution from two sources. At first projects will be funded by the RRF. After the funding of the RRF is used, the implementation of the Programme for Latvia for 2021-2027 will be launched and projects will then be funded from the  Cohesion policy programme for Latvia for 2021-2027.</t>
  </si>
  <si>
    <t>Activity that was planned is amended</t>
  </si>
  <si>
    <t>2.2.1.2.i. Atbalsts procesu digitalizācijai komercdarbībā</t>
  </si>
  <si>
    <t>Within the amendments proposed in the European Union Cohesion policy programme 2021-2027 1.2.2.SAM "Using the advantages of digitalization for business development", the planned measure "Support for digitization of processes in commercial activity” with indicatively allocated EUR 23 471 243 euro. The amendments envisage continuing the support started within the framework of the Recovery and Resilience Mechanism for the digitization of the business activities of Latvian entrepreneurs, in addition to the total funding initially planned for the measure of 8 M euro funding by redistributing funding in the amount of EUR 19 613 228 from measure 1.2.1.1. European Union Cohesion policy programme 2021-2027 will provide funding providing demarcation. No project will receive funding from two sources. The first projects will be financed from the Recovery and Resilience Facility. After the financing of the Recovery and Resilience Mechanism has been used or the activities differ from the EU funds program from the Recovery and Resilience Mechanism program, support will be provided under EU funds within measure 1.2.2.1.</t>
  </si>
  <si>
    <t>2.2.1.3.i. Atbalsts jaunu produktu un pakalpojumu ieviešanai uzņēmējdarbībā</t>
  </si>
  <si>
    <t>Darbības programmas Latvijai 2021.-2027.gadam 1.2.2.SAM "Izmantot digitalizācijas priekšrocības uzņēmējdarbības attīstībai" plānotais pasākums "Granta atbalsts jaunu digitālu produktu un pakalpojumu izstrādei", kam indikatīvi paredzēts 21,15 milj. euro liels finansējuma apjoms. Darbības programmas Latvijai 2021.-2027.gadam finansējums būs pieejams nodrošinot demarkāciju laikā. Neviens projekts nesaņems finanansējumu no diviem avotiem. Pirmie projekti tiks finansēti no Atveseļošanās un noturības mehānisma. Pēc tam, kad Atveseļošanās un noturības mehānisma finansējums būs izmantots, tiks uzsākta Darbības programmas Latvijai 2021.-2027.gadam ieviešana un pēc tam projekti tiks finansēti no Darbības programmas Latvijai 2021.-2027.gadam.</t>
  </si>
  <si>
    <t>Activity that was planned is cancelled</t>
  </si>
  <si>
    <t>The planned activity is allowed in European Union Cohesion policy programme 2021-2027: SO 1.2.1. "Strengthening R&amp;I capacity for companies". 1.2.1.1. "Support for new product development and internationalization" 2. and 3.call. RRP and Program demarcation will be ensured in time - program activities will be initiated only after RRP activities are completed.</t>
  </si>
  <si>
    <t>2.2.1.4.i. Finanšu instrumenti komersantu digitālās transformācijas veicināšanai</t>
  </si>
  <si>
    <t>Programme for the EU funds for the 2014-2020  “Growth and employment”: SO 3.1.1.1. "Loan guarantees" (43 800 000 euro), 3.1.1.2. "Mezzanine loans" (7 000 000 euro), 3.1.1.4. "Microcredits and start-up loans" (15 000 000 euro) and REACT-EU 13.1.1.1. "Loans to SME" (21 059 282 euro). The recipient of funding (company Altum) ensures demarcation at the project level.</t>
  </si>
  <si>
    <t>ERAF (2014-2020)</t>
  </si>
  <si>
    <t>2.2.1.5.i. Mediju nozares uzņēmumu digitālās transformācijas veicināšana</t>
  </si>
  <si>
    <t xml:space="preserve">2.3.1.r. Ilgtspējīgas un sociāli atbildīgas atbalsta sistēmas pieaugušo izglītībai attīstība </t>
  </si>
  <si>
    <t>2.3.1.1.i. Augsta līmeņa digitālo prasmju apguves nodrošināšana</t>
  </si>
  <si>
    <t>ESIF 2014-2020: SAM pasākumi 1.2.2.3., 1.1.1.5. 2.kārtas ietvaros mācības Buffalo universitātē
ESIF 2021-2027: SAM 1.1.2. pasākums, kas vērsts uz prasmju attīstīšanu viedās specializācijas,  industriālās pārejas un uzņēmējdarbības veicināšanai</t>
  </si>
  <si>
    <t>Programme for the EU funds for the 2014-2020  “Growth and employment”: SO 1.2.2.3. "Support for ICT and technological training as well for training to facilitate the attraction of investors" (5 480 285 euro), SO  1.1.1.5 "Support for international collaboration projects in research and innovation" - training at Buffalo University (4 283 727 euro), SO 13.1.6  "Recovery measures in the economic sector - employee training (ERDF)" funding part linked to SO 1.2.2.3. (5 000 000 euro).
European Union Cohesion policy programme 2021-2027:
SO 1.1.2. Developing skills for promoting smart specialisation, industrial transition and entrepreneurship (26 100 000 euro).
When planning the acquisition of high-level digital skills, the demarcation will be ensured when planning measures after the end of the implementation of the investment, as well as anticipating, that the funding will be intended for substantively new or in-depth areas of applied knowledge and skills.
In order to ensure demarcation with 2.3.1.r. of the Recovery Plan within the framework of the reform "Development of a sustainable and socially responsible support system for adult education", for other investments we indicate that 2.3.1.2.i. within the framework of the investment, training will be organized based on the results of the digital maturity test conducted by the EDIC and the supporting activities mentioned in the digital development road map. Within the framework of this investment, training is intended for company employees, according to the company's request. Despite the fact that the educational topics offered by EDIC also cover cyber security, high-performance computing and artificial intelligence, the content of the mentioned educational topics will not correspond to the educational content implemented within the framework of 2.3.1.1.i, within which it is planned to increase the number of specialists with high-level digital skills (DigiComp level 7-8).
2.3.1.1.i. within the scope of the investment, the target group is already existing field specialists who already have appropriate knowledge in the fields determined within the framework of the investment, and the content of the intended study modules is a message to promote the skills of existing specialists in the direction of excellence, therefore there are no direct demarcations with other planned activities of the Recovery Plan 2.3.1 .r. within the framework of the reform "Development of a sustainable and socially responsible support system for adult education".</t>
  </si>
  <si>
    <t>ERAF (2014-2020); ERAF (2021-2027)</t>
  </si>
  <si>
    <t>2.3.1.2.i. Uzņēmumu digitālo prasmju attīstība</t>
  </si>
  <si>
    <t>Darbības programmas Latvijai 2021.-2027.gadam 1.2.2.SAM "Izmantot digitalizācijas priekšrocības uzņēmējdarbības attīstībai" plānotais pasākums "Nefinansiālais atbalsts digitālo prasmju pilnveidei uzņēmumiem un to darbiniekiem specializētu kursu apguvei", kam indikatīvi paredzēts 13 milj. euro liels finansējuma apjoms. Darbības programmas Latvijai 2021.-2027.gadam finansējums būs pieejams nodrošinot demarkāciju laikā. Neviens projekts nesaņems finanansējumu no diviem avotiem. Pirmie projekti tiks finansēti no Atveseļošanās un noturības mehānisma. Pēc tam, kad Atveseļošanās un noturības mehānisma finansējums būs izmantots, tiks uzsākta Darbības programmas Latvijai 2021.-2027.gadam ieviešana un pēc tam projekti tiks finansēti no Darbības programmas Latvijai 2021.-2027.gadam.</t>
  </si>
  <si>
    <t>SO 1.1.2. "Skills for smart specialisation, industrial transition and entrepreneurship dealing with digitalisation" (Recovery fund funding 8,5 M euro). European Union Cohesion Policy Programme 2021-2027 funding will be available through demarcation. No project will receive a financial contribution from two sources. The first projects will be funded by the RRF. Once the RRF has been used, the European Union Cohesion Policy Programme 2021-2027 will be launched.</t>
  </si>
  <si>
    <t>2.3.1.3.i. Pašvadītas IKT speciālistu mācību pieejas attīstība</t>
  </si>
  <si>
    <t xml:space="preserve">2.3.1.4.i. Individuālo mācību kontu pieejas attīstība </t>
  </si>
  <si>
    <t>2.3.2.r. Digitālās prasmes sabiedrības un pārvaldes digitālajai transformācijai</t>
  </si>
  <si>
    <t>2.3.2.1.i. Digitālās prasmes iedzīvotājiem, t.sk. jauniešiem</t>
  </si>
  <si>
    <t>Darbības programmas Latvijai 2021.-2027.gadam 4.2.4.SAM "“Veicināt mūžizglītību, jo īpaši paredzot elastīgas kvalifikācijas paaugstināšanas un pārkvalificēšanās iespējas visiem, ņemot vērā digitālās prasmes, labāk paredzot pārmaiņas un jaunas prasības pēc prasmēm, kas balstītas  uz darba tirgus vajadzībām, atvieglojot karjeras maiņu un veicinot profesionālo mobilitāti” (norādītais finansējums ir ESIF daļa). ANM pasākuma 2.3.2.1.i. virsmērķis ir nodrošināt digitālo pašapkalpošanās prasmju mācības iedzīvotājiem, kuras var tikt īstenotas pašmācību ceļā vai ar mentoru palīdzību (klātienē vai tiešsaistē), kā arī izveidot vienotās tehnoloģiju jaunrades vadlīnijas jaunatnes tehnoloģiju un inovāciju spēju attīstībai (nodrošinot to īstenošanu jauniešu iesaistei). 
Savukārt DP 2021-2027 4.3.4. SAM ietvaros paredzēts digitālo aģentu/līderu tīkla nodrošināšana, nodrošinot tiem ikgadējas apmācības, lai veicinātu to, ka Latvijā ir kompetents digitālo aģentu tīkls, kur 2000 unikālas personas spēj sniegt atbalstu sabiedrībai valsts izstrādāto elektronisko risinājumu izmantošanā (no one left behind). Papildus mācībām tiks īstenoti dažādi komunikācijas un personu iesaistes pasākumi, lai informētu iedzīvotājus par iespēju digitālo aģentu tīklā saņemt atbalstu valsts izstrādāto elektronisko risinājumu izmantošanā.  
Demarkācija tiks nodrošināta projektu līmenī.</t>
  </si>
  <si>
    <t>Nav izmaiņu, nav jāziņo FENIX</t>
  </si>
  <si>
    <t>2.3.2.2.i. Valsts un pašvaldību digitālās transformācijas prasmju un spēju attīstība</t>
  </si>
  <si>
    <t>Darbības programmas Latvijai 2021.-2027.gadam 4.2.4.SAM "“Veicināt mūžizglītību, jo īpaši paredzot elastīgas kvalifikācijas paaugstināšanas un pārkvalificēšanās iespējas visiem, ņemot vērā digitālās prasmes, labāk paredzot pārmaiņas un jaunas prasības pēc prasmēm, kas balstītas  uz darba tirgus vajadzībām, atvieglojot karjeras maiņu un veicinot profesionālo mobilitāti” (norādītais finansējums ir ESF daļa)</t>
  </si>
  <si>
    <t xml:space="preserve">Investments 2.3.2.2.i. milestones and targets will be 100% achieved only within the framework of RRF funding. 
Informative report on the implementation of investment 2.3.2.2.i. "Development of digital transformation skills and abilities of the state and municipalities" (approved by the Cabinet of Ministers 13.06.2023. sitting (Prot. No. 32, 38 §) determine that the Ministry of Environmental Protection and Regional Development establishes a Project Content and Implementation Monitoring Council, which includes managers of public administration institutions and personnel management specialists, as well as policy planners in the fields of individual professions (internal audit and others) and which will be responsible for demarcation with other educational projects, adjusting and creating additional educational content for the appropriate target group. Demarcation will be provided at the project and learning content level - any funding source will be strictly separated for each learning topic, thus the risk of non-occurrence of double funding will be easy to track. 
To prevent the case that EU funding covers the same costs as RRF funding and to reduce the risks of double funding - separate budget programs, sub-programs, settlement accounts will be created, thus completely separating the financing flow, and ensuring separate cost and accounting records (within unified procurement). </t>
  </si>
  <si>
    <t xml:space="preserve">2.3.2.3.i. Digitālās plaisas mazināšana sociāli neaizsargātajiem izglītojamajiem un izglītības iestādēs </t>
  </si>
  <si>
    <t>REACT-EU 13.1.2. Atveseļošanas pasākumi izglītības un pētniecības nozarē (ERAF) 10 560 000 euro, paredzot viedierīču iegādi. Darbības programmas Latvijai 2021.-2027.gadam 4.2.1.SAM "Uzlabot piekļuvi iekļaujošiem un kvalitatīviem pakalpojumiem izglītībā, mācībās un mūžizglītībā, attīstot infrastruktūru, tostarp stiprinot tālmācību, tiešsaistes izglītību un mācības" kopējais plānotais finansējums izglītības iestāžu (arī profesionālās izglītības iestādēm) nodrošinājumam (t.sk. specializētajiem ierīču komplektiem programmēšanai, multimediju laboratorijām, robotikai) pilnveidotā vispārējās izglītības satura ieviešanai plānots 80 802 325 euro apjomā. ES fondu 2021-27 investīcijas palielinās darbību apjomu un papildinās investīcijas turpinās sniegt atbalstu izglītības iestāžu aprīkojuma iegādei. 
Pasākuma noteiktā mērķa sasniegšanai paredzētās izmaksas laika periodā 2022-2026 plānots segt no ANM.</t>
  </si>
  <si>
    <t xml:space="preserve">From REACT-EU 13.1.2.2. “Digitization of educational institutions” (ERDF) 7 560 960 euro, 2022-2023;
From Programe for Latvia 2021-2027 4.2.1.5.measure "Ensuring educational institutions for the qualitative implementation of the improved general education content at the basic and secondary education level" (ERDF) 46 750 000 euro, 2023-2025.
Computer equipment is intended for different target groups, computer registration and monitoring will be carried out, as well as the conditions of allocation will be defined in the cooperation agreement between the beneficiary and the cooperation partner.
</t>
  </si>
  <si>
    <t>ERAF 2021-2027</t>
  </si>
  <si>
    <t>2.4.1.r.  Platjoslas infrastruktūras attīstība</t>
  </si>
  <si>
    <t>2.4.1.1.i. Pasīvās infrastruktūras izbūve Via Baltica koridorā 5G pārklājuma nodrošināšanai</t>
  </si>
  <si>
    <t>Darbības programmas Latvijai 2021.-2027.gadam 1.4.1.SAM</t>
  </si>
  <si>
    <t>European Union Cohesion policy programme 2021-2027
SO 1.4.1. "Improving digital connectivity" measure 1.4.1.2. Construction of 5G infrastructure, VIA Baltica and Rail Baltica. The demarcation of 5G Via Baltica investments will be ensured at the project level by evaluating the constructed optical cable sections and objects (towers).</t>
  </si>
  <si>
    <t>2.4.1.2.i. Platjoslas jeb ļoti augstas veiktspējas tīklu “pēdējās jūdzes” infrastruktūras attīstībā</t>
  </si>
  <si>
    <t>European Union Cohesion policy programme 2021-2027
SO 1.4.1. "Improving digital connectivity" measure 1.4.1.1."Development of broadband infrastructure (last mile)". For "last mile" investments, demarcation will be ensured at the level of addresses, ensuring that the same addresses will not be able to apply for and receive support for "last mile" deployment within the framework of different funds.</t>
  </si>
  <si>
    <t>nevienlīdzības mazināšana</t>
  </si>
  <si>
    <t>3.1.1.r. Administratīvi teritoriālā reforma</t>
  </si>
  <si>
    <t>3.1.1.1.i. Valsts reģionālo un vietējo autoceļu tīkla uzlabošana</t>
  </si>
  <si>
    <t>Reconstruction and renovation of the regional and local roads within the framework of the investment is planned in synergy with other measures, including the investments made by EU funds in the  2014-2020 planning period for the development of regional road infrastructure. Demarcation will be ensured, i.e. road sections are territorially and technically separable from each other, ensuring that only road sections that have not received EU funding are renovated.</t>
  </si>
  <si>
    <t xml:space="preserve">3.1.1.2.i. Pašvaldību kapacitātes stiprināšana to darbības efektivitātes un kvalitātes uzlabošanai </t>
  </si>
  <si>
    <t>Darbības programmas Latvijai 2021.-2027.gadam 5.1.1.SAM "Vietējās teritorijas integrētās sociālās, ekonomiskās un vides attīstības un kultūras mantojuma, tūrisma un drošības veicināšana" (norādītais finansējums ir ERAF daļa, kas plānota kapacitātes pasākumiem)</t>
  </si>
  <si>
    <t>The investment of the RF Plan will be implemented in synergy with the capacity building measures for planning regions and local municipalities planned withing the European Union Cohesion policy programme 2021-2027, ensuring demarcation at investment/project level and taking into account different thematic focus of the content of measures, regularly exchanging information between involved employees on the training content, coordinating topics, timetable and results.
5.1.1. SO “Promoting the integrated social, economic and environmental development of local areas and cultural heritage, tourism and safety in urban functional areas” (specified funding is planned for the capacity building activities). Within this support training activities will be ensured for increasing administrative capacity of planning regions and local municipalities in the following areas: 1) business promotion and innovation development; 2) application of smart solutions; 3) integrated territorial development planning and implementation, adapting to demographic and climate change, including public outdoor development; 4) budget planning, including the use of new regional development support and financial instruments; 5) public participation in development planning and implementation, including improving basic knowledge of civil society as a resource and its contribution to development (amount of support 377 295 euro).
6.1.1. SO "Mitigating the economic, social and environmental consequences of the transition to climate neutrality in the most affected regions"  (Just Transition fund) support is planned to increase the knowledge and skills of regions’ and local municipalities’ specialists to work with climate neutrality issues, which is a significant precondition for efficient and coordinated transformation of to climate neutral economy (amount of support 1 532 920 euro).</t>
  </si>
  <si>
    <t>Taisnīgās pārkārtošanās fonds (2021-2027)</t>
  </si>
  <si>
    <t xml:space="preserve">3.1.1.3.i. Investīcijas uzņēmējdarbības publiskajā infrastruktūrā industriālo parku un teritoriju attīstīšanai reģionos </t>
  </si>
  <si>
    <t>Darbības programmas Latvijai 2021.-2027.gadam 5.1.1.SAM "Vietējās teritorijas integrētās sociālās, ekonomiskās un vides attīstības un kultūras mantojuma, tūrisma un drošības veicināšana" (norādītais finansējums ir ERAF daļa, kas plānota  uzņēmējdarbības publiskās infrastruktūras attīstībai pilsētu funkcionālajās teritorijās)</t>
  </si>
  <si>
    <t>European Union Cohesion policy programme 2021-2027.
5.1.1. SO “Promoting the integrated social, economic and environmental development of local areas and cultural heritage, tourism and safety in urban functional areas” (specified funding is planned for the development of public business infrastructure in urban areas, measure 5.1.1.1. (ERDF funding 133 110 000 euro). Operational programme“Growth and Employment” REACT-EU measure 13.1.1.3. "Revitalisation of territories to promote business in municipalities" (24 165 500 euro).
 For the smooth development of commercial public infrastructure throughout Latvia, demarcation is ensured at the level of programs and projects in the planning of complementary investments, including in the stages of preparation, evaluation and implementation of the project application, assurance is gained that the same activities or costs are not financed from different sources. A different emphasis is planned at the program level when determining the scope of support, investments under measure 5.1.1.1 of the Programme 2021-2027 for the development of public commercial infrastructure are intended for smaller local projects within the region (the maximum financing of the ERDF is planned to be 5 million. euros), where all municipalities will be able to compete within the region, taking into account the needs of local business for environmental development and creating job opportunities as close as possible to residents. On the other hand, the investments planned under measure 6.1.1.3 of the  Programme 2021-2027 (JTF funding 49 279 779 euro)  for the development of business support infrastructure will focus on the use of renewable energy resources in certain regions of Latvia, which will be included in the Territorial Just Transition Plan, thus promoting the transition to a climate-neutral economy and developing “green” industrial zones that consume renewable energy sources.</t>
  </si>
  <si>
    <t>European Union Cohesion Policy Programme 2021-2027:
5.1.1. SO “Promoting the integrated social, economic and environmental development of local areas and cultural heritage, tourism and safety in urban functional areas” (specified funding is planned for the development of public business infrastructure in urban areas, measure 5.1.1.1. (ERDF funding 130 037 695 euros); 6.1.1. SO "Mitigating the economic, social and environmental consequences of the transition to climate neutrality in the most affected regions"  (Just Transition fund, 49 279 779 euros).
Operational programme “Growth and Employment” REACT-EU measure 13.1.1.3. "Revitalisation of territories to promote business in municipalities" (24 165 500 euros).
For the smooth development of commercial public infrastructure throughout Latvia, demarcation is ensured at the level of programs and projects in the planning of complementary investments. This includes the stages of preparation, evaluation and implementation of the project application, where assurance is gained that the same activities or costs are not financed from different sources. A different emphasis is being planned at the program level when determining the scope of support. Investments under measure 5.1.1.1 of the Programme 2021-2027 for the development of public commercial infrastructure are intended for smaller local projects within the region (the maximum financing of the ERDF is 5 million euros), considering the needs of local business for environmental development and creating job opportunities as close as possible to residents. On the other hand, the investments being planned under measure 6.1.1.3 of the  Programme 2021-2027 (JTF funding 49 279 779 euros)  for the development of business support infrastructure focus on the use of renewable energy resources in certain regions of Latvia, which are included in the Territorial Just Transition Plan, thus promoting the transition to a climate-neutral economy and developing “green” industrial territories that consume renewable energy sources.</t>
  </si>
  <si>
    <t xml:space="preserve">ERAF (2021-2027) </t>
  </si>
  <si>
    <t>3.1.1.4.i. Finansēšanas fonda izveide zemas īres mājokļu būvniecībai</t>
  </si>
  <si>
    <t>3.1.1.5.i. Izglītības iestāžu infrastruktūras pilnveide un aprīkošana</t>
  </si>
  <si>
    <t>Darbības programmas Latvijai 2021.-2027.gadam 4.2.1.SAM "Uzlabot piekļuvi iekļaujošiem un kvalitatīviem pakalpojumiem izglītībā, mācībās un mūžizglītībā, attīstot infrastruktūru, tostarp stiprinot tālmācību, tiešsaistes izglītību un mācības" finansējums izglītības iestāžu (arī profesionālās izglītības iestādēm) nodrošinājumam (t.sk. specializētajiem ierīču komplektiem programmēšanai, multimediju laboratorijām, robotikai) pilnveidotā vispārējās izglītības satura ieviešanai. ES fondu 2021-27 investīcijas netiek plānotas izglītības iestāžu infrastruktūras pilnveidei.</t>
  </si>
  <si>
    <t xml:space="preserve">European Union Cohesion policy programme 2021-2027
SO 4.2.1."Improving equal access to inclusive and quality services in education, training and lifelong learning by developing accessible infrastructure, including by promoting resilience in distance and online education and training" measure 4.2.1.5 "Qualitative implementation of the improved general education content at the basic and secondary education levels" - funding for the provision of general education institutions for the deployment of advanced general education content (including dedicated sets of devices for programming, multimedia laboratories, robotics). Investment by EU funds 2021-2027 is not planned to improve the infrastructure of educational establishments or for construction. </t>
  </si>
  <si>
    <t>3.1.1.6.i. Pašvaldību funkciju īstenošanai un  pakalpojumu sniegšanai nepieciešamo bezizmešu transportlīdzekļu iegāde</t>
  </si>
  <si>
    <t>Norādīts indikatīvais TPF finansējums (Taisnīgas pārkārtošanās teritoriālā plāna investīciju pasākums bezizmešu mobilitātes veicināšanai pašvaldībās). Diskusijas par TPF plānu un transformācijas virzieniem vēl turpinās.</t>
  </si>
  <si>
    <t>Just Transition fund SO 6.1.1. "Mitigating the economic, social and environmental consequences of the transition to climate neutrality in the most affected regions" specifically for the measure for zero-emission vehicle  use in municipalities (measure 6.1.1.6.). JTF is a part of Programme 2021-2027. In the implementation of the investment, mutual coordination with the European Union Cohesion Policy Programme 2021-2027 is essential, evaluating the content of the investments and mutual synergy in order to prevent possible overlapping of investments, preventing the risk of double funding in the case of mutually complementary investments. The risk of double funding will be eliminated and demarcation will be ensured at program and project level, ensuring that one and the same supported activities and eligible costs are not financed twice. Considering that both JTF in the zero-emission mobility measure and RRF 3.1.1.6.i. investment  support the purchase of electric buses, project applicants will have to submit a document (acknowledgement) certifying that one and the same supported activities and eligible costs will not be financed from both RRF and JTF.</t>
  </si>
  <si>
    <t xml:space="preserve">3.1.2.r. Sociālo un nodarbinātības pakalpojumu pieejamība minimālo ienākumu reformas atbalstam </t>
  </si>
  <si>
    <t>3.1.2.1.i. Publisko pakalpojumu un nodarbinātības pieejamības veicināšanas pasākumi cilvēkiem ar funkcionāliem traucējumiem</t>
  </si>
  <si>
    <t xml:space="preserve">n/a </t>
  </si>
  <si>
    <t>3.1.2.2.i. Prognozēšanas rīka izstrāde</t>
  </si>
  <si>
    <t>3.1.2.3.i. Ilgstošas sociālās aprūpes pakalpojuma noturība un nepārtrauktība</t>
  </si>
  <si>
    <t>ERAF (2014-2020);
ERAF (2021-2027)</t>
  </si>
  <si>
    <t>For the 3.1.2.3.i investment, the implementation of the following EU fund programs can be mentioned as an additional source of financing:
- EU 2014-2020 programme "Employment and labor force mobility", priority direction "Growth and employment" priority direction "Employment and labor force mobility" 9.3.1 of the specific support objectivel "Develop service infrastructure for child care in a family environment and for the independent life and integration of persons with disabilities into society" measure 9.3.1.1 "Development of service infrastructure for implementation of deinstitutionalization plans" and measure 9.3.1.3.  "Infrastructure development of community-based social services in the city of Riga" within the framework of which the creation and improvement of service places for the provision of community-based social services (including care services in a family environment) to persons with mental disorders and children with functional disorders is supported;
- European Union Cohesion Policy Program for 2021-2027 4th policy objective "A more social and inclusive Europe, implementing the European Pillar of Social Rights"  specific support objective 4.3.1. "Promoting the socio-economic integration of socially excluded communities, migrants and disadvantaged groups through integrated measures, including in the field of housing and social services":
a) measure 4.3.1.2.t "Improving the quality and accessibility of services by bringing the branches of state social care centers closer to the services provided in the community (closer to the family environment)" the purpose of which is the creation of infrastructure (including the purchase of equipment and the improvement of the territory) for the provision of a service close to a family environment to children and young people with severe and very severe functional disabilities, who receive state-funded long-term social care and social rehabilitation services in state social care centers.
b) measure 4.3.1.5   "Development of infrastructure of social services based on society" the purpose of which is the creation of community-based social service infrastructure services (group apartment, day care center or specialized workshop) for persons with severe and very severe mental disorders and multiple disorders.
Compared to RRP 3.1.2.3.i.  investment projects, the investments of EU funds listed above for the creation of services closer to a family environment will be made for another target group, therefore double financing is not possible.
9.3.1.1. measure - 43 101 670 euro
9.3.1.3. measure - 480 886 euro
4.3.1.2.measure - 22 185 000 euro
4.3.1.5 measure - 9 977 402 euro</t>
  </si>
  <si>
    <t xml:space="preserve">For the 3.1.2.3.i investment, the implementation of the following EU fund programs can be mentioned as an additional source of financing:
- EU 2014-2020 programme "Employment and labor force mobility", priority direction "Growth and employment" priority direction "Employment and labor force mobility" 9.3.1 of the specific support objectivel "Develop service infrastructure for child care in a family environment and for the independent life and integration of persons with disabilities into society" measure 9.3.1.1 "Development of service infrastructure for implementation of deinstitutionalization plans" and measure 9.3.1.3.  "Infrastructure development of community-based social services in the city of Riga" within the framework of which the creation and improvement of service places for the provision of community-based social services (including care services in a family environment) to persons with mental disorders and children with functional disorders is supported;
- European Union Cohesion Policy Program for 2021-2027 4th policy objective "A more social and inclusive Europe, implementing the European Pillar of Social Rights"  specific support objective 4.3.1. "Promoting the socio-economic integration of socially excluded communities, migrants and disadvantaged groups through integrated measures, including in the field of housing and social services":
a) measure 4.3.1.2.t "Improving the quality and accessibility of services by bringing the branches of state social care centers closer to the services provided in the community (closer to the family environment)" the purpose of which is the creation of infrastructure (including the purchase of equipment and the improvement of the territory) for the provision of a service close to a family environment to children and young people with severe and very severe functional disabilities, who receive state-funded long-term social care and social rehabilitation services in state social care centers.
b) measure 4.3.1.5   "Development of infrastructure of social services based on society" the purpose of which is the creation of community-based social service infrastructure services (group apartment, day care center or specialized workshop) for persons with severe and very severe mental disorders and multiple disorders.
c) measure 4.3.5.1. the 1st round "Increasing access to community-based social services", aimed at increasing access to community-based social services, including the creation of infrastructure and provision of community-based social services to persons of the target group. The target group also includes persons of retirement age, including persons with dementia.
Compared to RRP 3.1.2.3.i.  investment projects, the investments of EU funds listed above for the creation of services closer to a family environment will be made for another target group, therefore double financing is not possible.
9.3.1.1. measure - 43 101 670 euro
9.3.1.3. measure - 480 886 euro
4.3.1.2.measure - 22 185 000 euro
4.3.1.5 measure - 9 977 402 euro
4.3.5.1. measure – 34 157 404 euro </t>
  </si>
  <si>
    <t>3.1.2.4.i. Sociālās un profesionālās rehabilitācijas pakalpojumu sinerģiska attīstība  cilvēku ar funkcionāliem traucējumiem drošumspējas veicināšanai</t>
  </si>
  <si>
    <t>ESF (2014-2020)</t>
  </si>
  <si>
    <t>For the 3.1.2.4.i investment, the implementation of the following EU fund programs can be mentioned as an additional source of financing:
-- EU 2014-2020 programming period's programme "Employment and labor force mobility" , priority direction "Growth and employment" priority direction "Employment and labor force mobility"  the specific support objective 9.1.4  "Increase the integration of citizens exposed to the risks of discrimination in society and the labor market" within the framework of which Social Integration State Agency project No. 9.1.4.1/16/I/001 "Integration of persons with disabilities or mental disorders in employment and society" is implemented and within the framework of which the work capacity assessment method Melba&amp;Ida was purchased. Within the framework of the  RRP 3.1.2.4.i. investment the social and professional rehabilitation service for persons with functional disabilities is being improved. The beneficiaries of which, using the Melba&amp;Ida method, are planned to make recommendations on what services and support they should receive in order for the person to enter or return to the labor market;
-  European Union Cohesion Policy Program for 2021-2027 4th policy objective "A more social and inclusive Europe, implementing the European Pillar of Social Rights"  specific support objective 4.3.5. "Improve equal and timely access to quality, sustainable and cost-effective services; improve social protection systems, including promoting the availability of social protection; improve the availability, efficiency and resilience of long-term care services" measure 4.3.5.2.  "Improving effective support and palliative care service by increasing its availability for adults whose cure is no longer possible" within the framework of which it is planned to provide training for improving the professional competence of social service provider specialists and volunteer workers in working with adult persons whose cure is no longer possible (palliative care patients) in the regions by using the mobile workstation that is purchased and equipped asccordingly as a part of investment 3.1.2.4.i.
The planned investments listed above are complementary, therefore double financing is not possible.
9.1.4.1. measure - 1 486 320 EUR
4.3.5.2. measure - 5 950 000 EUR</t>
  </si>
  <si>
    <t>ESF+ (2021-2027)</t>
  </si>
  <si>
    <t xml:space="preserve">3.1.2.5.i. Bezdarbnieku, darba meklētāju un bezdarba riskam pakļauto iedzīvotāju iesaiste darba tirgū </t>
  </si>
  <si>
    <t xml:space="preserve">For the 3.1.2.5.i investment, the implementation of the following EU fund programs can be mentioned as an additional source of financing:
- Within the framework of the EU 2014-2020 programming period's programme  "Growth and employment", priority direction  "Employment and labor force mobility",   specific support objective 7.1.1. "To increase the qualifications and skills of the unemployed according to the demand of the labor market"  (from 2022 within the framework of SO 14.1.2. "Recovery measures in the field of well-being") within which is implemented the ESF project "Support for the education of the unemployed" (No. 7.1.1.0/15/I/001) (hereinafter - the ABI project). The aim of the project is to promote the competitiveness of the unemployed, jobseekers and persons at risk of unemployment in the labor market, as well as to reduce the consequences of the crisis caused by the Covid-19 pandemic in the field of employment.  ABI project will be implemented until December 31, 2023. The supported actions provided for in the project will be taken over by improving and continuing them also in RRP 3.1.2.5.i. as part of the investment, the implementation of which is planned from April 2023 to the end of 2025.
-  European Union Cohesion Policy Program for 2021-2027 4th policy objective "A more social and inclusive Europe, implementing the European Pillar of Social Rights"  specific support objective 4.3.1.  "Promoting the socio-economic integration of socially excluded communities, migrants and disadvantaged groups through integrated measures, including in the field of housing and social services" measure 4.3.3.1 "Increasing the qualifications and skills of the unemployed, job seekers and persons at risk of unemployment" the implementation of which will be started in 2025, continuing RRP investments.
The beneficiary of the funding the State Employment Agency, guided by the national regulations, which determine the conditions for repeated involvement of the target group, will ensure control to prevent double funding and that the unemployed, jobseekers and persons at risk of unemployment do not receive support at the same time within the framework of several sources of funding.
SO 7.1.1.  - 87 338 436 euro
REACT-EU SO 14.1.2. - 11 527 850 euro
4.3.3.1.measure - 40 672 500 euro
</t>
  </si>
  <si>
    <t>veselība</t>
  </si>
  <si>
    <t>4.1.1.r. Uz cilvēku centrētas, visaptverošas, integrētas veselības aprūpes sistēmas ilgtspēja un noturība</t>
  </si>
  <si>
    <t>Darbības programma Latvijai 2021.-2027.gadam. ANM ietvaros tiks izstrādātas rekomendācijas epidemioloģiskajai drošībai un integrētai aprūpei, kā arī vienoti onkoloģijas metodoloģijas principi, savukārt no ESF plānots papildinošs finansējums kvalitātes nodrošināšanas sistēmas attīstībai (t.sk.klīniskās vadlīnijas, pacientu drošība), tādējādi nodrošinot papildinātību un demarkāciju.</t>
  </si>
  <si>
    <t xml:space="preserve">Within the RRF, recommendations for epidemiological safety and integrated care, as well as unified principles of oncology methodology will be developed, while additional funding is planned from the European Union Cohesion policy programme 2021-2027  in measure 4.1.2.7 "Improving patient safety and quality of care" (ESF+) for the development of the quality assurance system (including clinical guidelines, patient security), thereby ensuring complementarity and demarcation. </t>
  </si>
  <si>
    <t>4.1.1.1.i. Atbalsts sabiedrības veselības pētījumu veikšanai</t>
  </si>
  <si>
    <t>Darbības programma Latvijai 2021.-2027.gadam. ANM plāna ietvaros tiks veikti pētījumi par antimikrobiālo rezistenci, nevakcinēšanas iemesliem un infekciju slimību izplatības mazināšanu, savukārt ESF ietvaros tiks īstenoti veselības veicināšanas pasākumi, slimību profilakse un papildinoši pētījumi sabiedrības veselības jomā, nodrošinot papildinātību un demarkāciju.</t>
  </si>
  <si>
    <t>ESF+  (2021-2027)</t>
  </si>
  <si>
    <t xml:space="preserve">Research on antimicrobial resistance, reasons for non-vaccination and reducing the spread of infectious diseases will be carried out within the RRF, while health promotion measures, disease prevention and complementary research in the field of public health will be implemented within the uropean Union Cohesion policy programme 2021-2027 ESF+, ensuring complementarity and demarcation. ESF investments are planned in SO 4.1.2.SAM measures 4.1.2.1., 4.1.2.2., 4.1.2.3., 4.1.2.4. and 4.1.2.8. </t>
  </si>
  <si>
    <t xml:space="preserve">Research on antimicrobial resistance, reasons for non-vaccination and reducing the spread of infectious diseases will be carried out within the RRF, while health promotion measures, disease prevention and complementary research in the field of public health will be implemented within the uropean Union Cohesion policy programme 2021-2027 ESF+, ensuring complementarity and demarcation. ESF investments are planned in SO 4.1.2.SAM measures 4.1.2.1., 4.1.2.3., 4.1.2.4. and 4.1.2.8. </t>
  </si>
  <si>
    <t>4.1.1.2.i. Atbalsts universitātes un reģionālo slimnīcu veselības aprūpes infrastruktūras stiprināšanai</t>
  </si>
  <si>
    <t xml:space="preserve">Darbības programma Latvijai 2021.-2027.gadam, daļa no plānotā finansējuma tiks ieguldīta sekundārās ambulatorās veselības aprūpes pakalpojumu infrastruktūras attīstībai. ANM un ERAF pasākumu īstenošanā tiks nodrošināta izmaksu kontrole, t.sk. izstrādājot MK noteikumus par konkrētām atbalstāmajām darbībām atbilstoši ANM plānam un darbības programmai, ņemot vērā investīciju stratēģijā apstiprinātos nosacījumus un principus. Papildus visu projektu vērtēšanā ir iesaistīti VM un nozares eksperti, līdz ar to tiek nodrošināta demarkācija starp projektos plānotajām investīcijām. ANM un ERAF projektu ietvaros VM izveidota darba grupa vērtēs tehnoloģiju atbilstību normatīvajam un plānošanas ietvaram. Ņemot vērā ārstniecības iestāžu investīciju vajadzības, ANM plāna un ERAF finansējums nodrošinās investīciju papildinātību un atbilstoši ieviešanas dokumentiem tiks nodrošināta investīciju demarkācija. </t>
  </si>
  <si>
    <t>REACT_EU</t>
  </si>
  <si>
    <t>Part of the investments in European Union Cohesion policy programme 2021-2027 will be invested in the development of secondary ambulatory health care service infrastructure within measures 4.1.1.1., 4.1.1.2. (218 402 225 euro). Taking into account the investment needs of medical institutions, the financing of the RRF plan and the ERDF will ensure the complementarity of investments and demarcation of investments will be ensured according to the implementation documents. The same part of the planned funding of OP 2014-2021 SO 13.1.5."Recovery measures in the health sector" (67 600 000 euro) was invested in the development of secondary healthcare service infrastructure.
A more detailed description of investment in infrastructure in the health sector is set out in the Information Report on the Investment Strategy for Health Care Infrastructure for 2021-2027</t>
  </si>
  <si>
    <t>REACT-EU (2014-2020)</t>
  </si>
  <si>
    <t xml:space="preserve">Part of the investments in European Union Cohesion policy programme 2021-2027 will be invested in the development of  health care service infrastructure within measures 4.1.1.1., 4.1.1.2. Taking into account the investment needs of medical institutions, the financing of the RRF plan and the ERDF will ensure the complementarity of investments and demarcation of investments will be ensured according to the implementation documents. 
A more detailed description of investment in infrastructure in the health sector is set out in the Information Report on the Investment Strategy for Health Care Infrastructure for 2021-2027. </t>
  </si>
  <si>
    <t>ERAF  (2021-2027)</t>
  </si>
  <si>
    <t>4.1.1.3.i. Atbalsts sekundāro ambulatoro pakalpojumu sniedzēju veselības aprūpes infrastruktūras stiprināšanai</t>
  </si>
  <si>
    <t>Darbības programma Latvijai 2021.-2027.gadam. ANM plāna ietvaros tiks attīstīta sekundārās ambulatorās veselības aprūpes pakalpojumu sniegšanai nepieciešamā infrastruktūra, atbilstoši ANM plāna ietvaros izstrādātajām rekomendācijām integrētai aprūpei un epidemioloģiskajai drošībai, kā arī uzlabojot vides pieejamību, savukārt ERAF ietvaros tiks veikti specifiski pasākumi hronisko pacientu aprūpes uzlabošanai atbilstoši investīciju stratēģijai, tādējādi nodrošinot papildinātību un demarkāciju.</t>
  </si>
  <si>
    <t>Within the framework of the RRF, the infrastructure necessary for the provision of secondary ambulatory healthcare services will be developed, in accordance with the recommendations for integrated care and epidemiological safety developed within the framework of the RRF 4.3.1.1.i., as well as by improving the accessibility of the environment, while within the ERDF, specific measures will be taken to improve the care of chronic patients in accordance with the investment strategy, thus ensuring complementarity and demarcation. Investments of EU funds are planned within European Union Cohesion policy programme for 2021-2027 in measure 4.1.1.6. A more detailed description of investment in infrastructure in the health sector is set out in the Information Report on the Investment Strategy for Health Care Infrastructure for 2021-2027.</t>
  </si>
  <si>
    <t>Within the framework of the RRF, the infrastructure necessary for the provision of secondary ambulatory healthcare services will be developed, in accordance with the recommendations for integrated care and epidemiological safety developed within the framework of the RRF 4.3.1.1.i., as well as by improving the accessibility of the environment, while within the ERDF, specific measures will be taken to improve the care of chronic patients in accordance with the investment strategy, thus ensuring complementarity and demarcation. Investments of EU funds are planned within European Union Cohesion policy programme for 2021-2027 in measure 4.1.1.1. round 4. A more detailed description of investment in infrastructure in the health sector is set out in the Information Report on the Investment Strategy for Health Care Infrastructure for 2021-2027. Specific measures will be taken for the development of monoprofile institutions in line with current sectoral policies, thus ensuring complementarity and demarcation.</t>
  </si>
  <si>
    <t>4.2.1.r. Cilvēkresursu nodrošinājums un prasmju pilnveide</t>
  </si>
  <si>
    <t>4.2.1.1.i. Atbalsts cilvēkresursu attīstības sistēmas ieviešanai</t>
  </si>
  <si>
    <t>4.3.1.r. Veselības aprūpes ilgtspēja, pārvaldības stiprināšana, efektīva veselības aprūpes resursu izlietošana, kopējā valsts budžeta veselības aprūpes nozarē palielinājums</t>
  </si>
  <si>
    <t>4.3.1.1.i. Atbalsts sekundārās ambulatorās veselības aprūpes kvalitātes un pieejamības novērtēšanai un uzlabošanai</t>
  </si>
  <si>
    <t>Within the framework of the RRF, the infrastructure necessary for the provision of secondary ambulatory healthcare services will be developed, in accordance with the recommendations for integrated care and epidemiological safety developed within the framework of the RRF, as well as by improving the accessibility of the environment, while within the ERDF, specific measures will be taken to improve the care of chronic patients in accordance with the investment strategy, thus ensuring complementarity and demarcation. Investments of EU funds are planned within European Union Cohesion policy programme for 2021-2027 in measure 4.1.1.6. (the amount of the related investment in EUR is already indicated at 4.1.1.3.i).  A more detailed description of investment in infrastructure in the health sector is set out in the Information Report on the Investment Strategy for Health Care Infrastructure for 2021-2027.</t>
  </si>
  <si>
    <t>ekonomikas transformācija un produktivitāte</t>
  </si>
  <si>
    <t>5.1.1.r. Inovāciju pārvaldība un privāto P&amp;A investīciju motivācija</t>
  </si>
  <si>
    <t>5.1.1.1.i. Pilnvērtīga inovāciju sistēmas pārvaldības modeļa izstrāde un tā nepārtraukta darbināšana</t>
  </si>
  <si>
    <t xml:space="preserve">ERAF 2021 - 2027
1.2.1. SAM “Pētniecības un inovāciju kapacitātes stiprināšana un progresīvu tehnoloģiju ieviešana uzņēmumiem” </t>
  </si>
  <si>
    <t xml:space="preserve">It is currently unclear about 5.1.1.1.i. investment additional funding. After the approval of the investment regulation, additional funding data will be clarified and included in the next report. </t>
  </si>
  <si>
    <t>It is currently unclear about 5.1.1.1.i. investment additional funding. After the approval of the investment regulation, additional funding data will be clarified and included in the next report. European Union Cohesion policy programme 2021-2027: SO 1.2.1. "Strengthening R&amp;I capacity for companies". 1.2.1.1. "Support for new product development and internationalization" 1.call.</t>
  </si>
  <si>
    <t>5.1.1.2.i. Atbalsta instruments inovāciju klasteru attīstībai</t>
  </si>
  <si>
    <t>ERAF 2021 - 2027
1.2.1. SAM “Pētniecības un inovāciju kapacitātes stiprināšana un progresīvu tehnoloģiju ieviešana uzņēmumiem”</t>
  </si>
  <si>
    <t>European Union Cohesion policy programme 2021-2027: SO 1.2.1. "Strengthening R&amp;I capacity for companies".
1.2.1.1. "Support for new product development and internationalization". RRP and Program demarcation will be ensured in time - program activities will be initiated only after RRP activities are completed.</t>
  </si>
  <si>
    <t>European Union Cohesion policy programme 2021-2027: SO 1.2.1. "Strengthening R&amp;I capacity for companies".
1.2.1.1. "Support for new product development and internationalization" 2. and 3.call. RRP and Program demarcation will be ensured in time - program activities will be initiated only after RRP activities are completed.</t>
  </si>
  <si>
    <t>50 240 702</t>
  </si>
  <si>
    <t>5.2.1.r. Augstākās izglītības un zinātnes izcilības un pārvaldības reforma</t>
  </si>
  <si>
    <t xml:space="preserve">5.2.1.1.i. Pētniecības, attīstības un konsolidācijas granti                                                                        </t>
  </si>
  <si>
    <t xml:space="preserve">ES fondu 2021-27 investīcijas ietver arī iepriekš nefinansētas darbības reformu īstenošanai, kā arī atsevišķos gadījumos palielina darbību apjomu. ES fondu investīcijas turpinās sniegt atbalstu ANM plāna ietvaros atbalstītajiem doktorantūras un pēcdoktorantūras grantiem, kā arī digitalizācijas, tehnoloģiju attīstības, pētniecības un izglītības infrastruktūras uzlabošanas iniciatīvām. ES fondu atbalsts papildus plānots arī šādām reformu komponentēm - jaunā akadēmiskās karjeras modeļa ieviešana un cikliskas institucionālās akreditācijas ieviešana, kas savukārt nav plānots ANM investīciju ietvaros. Atsķirībā no iepriekšējiem ieguldījumiem, jaunajā plānošanas periodā plānots vairāk investēt pētniecības cilvēkresursu atjaunotnē un stiprināšanā, kas ir arī viena no ZTAI 2027 prioritātēm, kā arī kopumā kāpināt ieguldījumus P&amp;A, lai sasniegtu nacionāli nosprausto mērķi- paaugstināt P&amp;A izdevumus līdz 1,5% no IKP. 
ESIF 2014-2020: SAM 8.2.1., 8.2.2. 3.kārta, 8.2.3., SAM pasākums 1.1.1.3.
ESIF 2021-2027: SAM 1.1.1. (Doktorantūras granti| Studentu inovāciju granti | Pēcdoktorantu pētījumi, t. sk. izcila ārvalstu akadēmiskā un zinātniskā personāla piesaiste | RIS3 izcilības centri), SAM 4.2.2./ SAM 4.2.1. (Studiju modernizācija un digitalizācija | Akadēmiskās karjeras sistēmas  | Cikliskā institucionālā akreditācija). 
</t>
  </si>
  <si>
    <t xml:space="preserve">European Union Cohesion policy programme 2021-2027 (174 706 875 euro): SO 1.1.1. "Strengthening R&amp;I capacity", SO 4.2.1. "Infrastructure for inclusive and quality services in education", SO 4.2.2. "Quality, efficiency and relevance of the education and training system to the labor market". 
Programme for the EU funds for the 2014-2020  “Growth and employment” (52 279 610 euro): SO 1.1.1 "Improve research and innovation capacity and the ability of Latvian research institutions to attract external funding, by investing in human capital and infrastructure". SO 8.2.1 "Reduce fragmentation of study programs and strengthen resource sharing", SO 8.2.2. "To strengthen academic personnel of HEI in strategic specialisation areas ", SO 8.2.3. "To ensure better governance in HEI".
Between ESIF and RRP investments, the following complementarity of investments will be formed:
1) with ESIF 2014-2020 investments, support has been started for the implementation of higher education management improvement and digitization initiatives, technology development, education and research infrastructure improvements, the creation of new competitive study programs, the approval of doctoral grants, the support of post-doctoral students, which is planned to be further supported with RRP investments.
2) grants for the implementation of structural changes (external and internal consolidation), "Exit" grants, researcher (professors) grants, internal research and development grants are planned only with RRP investments.
3) only ESIF 2021-2027 investments are planned to provide support for the introduction of the new academic career model, the introduction of cyclical institutional accreditation and innovation grants for students;
4) funding for the modernization and digitization of the study environment, RIS3 centers of excellence, doctoral and post-doctoral grants is planned both with RRP and ESIF in 2021-2027. Demarcation will be ensured within the framework of the supported actions to prevent the risks of double funding. Within the framework of the RRP investment, the main emphasis will be placed on the development of the strategic specialization areas of HEIs, while the direction of ESIF 2021-2027 will be focused on the development of RIS3 areas and the transformation of the national economy. In addition, in the evaluation of all RRP and ESIF 2021-2027 investments, which are related to investments in infrastructure and digitalization, including equipment, the Ministry of Education and Science and industry experts will be involved, thus demarcation between the investments planned in the projects will be ensured.
</t>
  </si>
  <si>
    <t>likuma vara</t>
  </si>
  <si>
    <t>6.1.1.r. Analītikas stiprināšana un datu pārvaldības attīstība nodokļu administrēšanas un muitas jomā</t>
  </si>
  <si>
    <t>6.1.1.1.i. Esošo analītisko risinājumu modernizācija</t>
  </si>
  <si>
    <t>6.1.1.2.i. Jaunu analīzes sistēmu izstrāde</t>
  </si>
  <si>
    <t>6.1.1.3.i. Personāla apmācības darbam ar analītisko platformu un konsultācijas</t>
  </si>
  <si>
    <t xml:space="preserve">6.1.2.r. Muitas kontroles punktos skenēto attēlu attālināta un centralizēta analīze </t>
  </si>
  <si>
    <t>6.1.2.1.i. Dzelzceļa rentgeniekārtu  sasaiste ar BAXE un mākslīgā intelekta izmantošana dzelzceļu kravu skenēšanas attēlu analīzei</t>
  </si>
  <si>
    <t>6.1.2.2.i. Muitas laboratorijas kapacitātes stiprināšana</t>
  </si>
  <si>
    <t>ES muitas kontroles aprīkojuma instruments</t>
  </si>
  <si>
    <t xml:space="preserve">654 800 </t>
  </si>
  <si>
    <t xml:space="preserve">EU Customs Control Equipment Instrument (CCEI). 
CCEI co-financing has been allocated to purchase a chromatographer (GC-GC-MS), elemental analyzer (metals, inorganic compounds, C, H, N, and O), digital polarimeter, climatic cabinet, laboratory dishwasher, high-performance optical/digital microscope, chromatographers (GC-FID detector), sulphur analysers (UVF), flash point analysers (Abel/Pensky-Martens), moisture analyser, chromatographer (HPLC with UV-Vis detector), chromatographer (HPLC with UV-VIS/DAD and RI detectors), automatic viscosimeter (EN ISO 3104), colorimeter (ASTM D1500), spectrometrer (UV-VIS) and analytical balance. 
All of the equipment intended to be co-financed under CCEI differs from the actions supported under Measure 6.1.2.2.i. CCEI financing will not cover the same costs that will be covered by Recovery and Resilience Facility and vice versa. </t>
  </si>
  <si>
    <t>6.1.2.3.i. Saņemto pasta sūtījumu muitas kontroles pilnveidošana Lidostas MKP</t>
  </si>
  <si>
    <t>6.1.2.4.i. Infrastruktūras izveide kontroles dienestu funkciju īstenošanai Kundziņsalā</t>
  </si>
  <si>
    <t>6.2.1.r. Noziedzīgi iegūtu līdzekļu legalizācijas identificēšanas, ekonomisko noziegumu izmeklēšanas un tiesvedības procesu modernizācija</t>
  </si>
  <si>
    <t>6.2.1.1.i. AML inovāciju centra izveide noziedzīgi iegūtu līdzekļu legalizācijas identificēšanas uzlabošanai</t>
  </si>
  <si>
    <t>6.2.1.2.i. Ekonomisko noziegumu izmeklēšanas kapacitātes stiprināšana</t>
  </si>
  <si>
    <t>Iekšējās drošības fonds</t>
  </si>
  <si>
    <t>It is planned to finance project No. VP/IDF/2019/1 “Development of National Criminal Intelligence Infrastructure and System” from the Internal Security Fund in the 2014-2020 period. The funding is aimed to achive different milestones and results.Within the framework of the ISF project,  the development of a system for the accumulation and circulation of criminal intelligence information (Criminal Intelligence support information system) is planned. It will be ensure state-of-the-art information analysis capabilities,  the capacity of analytical services will be strengthened, priority work direction and methodology for analysis of information will be developed. Also the education system in this field will be developed.</t>
  </si>
  <si>
    <t>2 647 333</t>
  </si>
  <si>
    <t>6.2.1.3.i. Vienota tiesnešu, tiesu darbinieku, prokuroru, prokuroru palīgu un specializēto izmeklētāju (starpdisciplināros jautājumos) kvalifikācijas pilnveides mācību centra izveide</t>
  </si>
  <si>
    <t>6.3.1.r. Publiskās pārvaldes modernizācija</t>
  </si>
  <si>
    <t>6.3.1.1.i. Atvērta, caurskatāma, godprātīga un atbildīga publiskā pārvalde</t>
  </si>
  <si>
    <t>6.3.1.2.i. Publiskās pārvaldes profesionalizācija un administratīvās un kapacitātes stiprināšana</t>
  </si>
  <si>
    <t xml:space="preserve">6.3.1.3.i. Publiskās pārvaldes inovācijas eko-sistēmas attīstība </t>
  </si>
  <si>
    <t xml:space="preserve">Darbības programmas Latvijai 2021.-2027.gadam 1.3.1.SAM "Izmantot digitalizācijas priekšrocības pilsoņiem, uzņēmumiem un valdībām" </t>
  </si>
  <si>
    <t>European Union Cohesion policy programme for 2021-2027 measure 1.3.1.2 "Innovation laboratory for using the benefits of digitalization". Within the framework of measure 1.3.1.2 "Innovation laboratory for using the advantages of digitalization", innovation laboratory services will be provided for the intended digital tools and IT systems that are planned to be supported within the framework of the European Union Cohesion policy programme 2021-2027, while investments 6.3.1.3.i. innovation laboratory services are planned within the scope of the current and problematic issues of public administration, in addition within investment 6.3.1.3.i. trainings will be provided in connection with the necessary knowledge on ensuring the operation of innovation laboratories.</t>
  </si>
  <si>
    <t>6.3.1.4.i. Nevalstisko organizāciju izaugsme sociālās drošības pārstāvniecības stiprināšanai un  sabiedrības interešu uzraudzībai</t>
  </si>
  <si>
    <t xml:space="preserve">Darbības programmas Latvijai 2021.-2027.gadam 4.3.4.
SAM "Sekmēt aktīvu iekļaušanu, lai veicinātu vienlīdzīgas iespējas un aktīvu līdzdalību, kā arī uzlabotu nodarbinātību"
</t>
  </si>
  <si>
    <t>European Union Cohesion policy programme for 2021-2027 measure 4.3.4.5 "Support for the growth of civil society organizations by strengthening participation in public administration decision-making processes".
6.3.1.4.i. the investment supports the strengthening of the capacity of NGOs in the field of social security representation of the interests of the least protected groups of society and in the field of public interest monitoring of foreign investments and the use of state budget funding, while 4.3.4.5. the event addresses the weak development issue of civil dialogue as such, without specifying a specific field or sector. 4.3.4.5. the measure should be considered primarily as a public administration tool for stimulating the development of civil dialogue at all administrative levels of governance, involving the widest possible number of NGO participants in the planning and implementation of the policy of sectoral ministries, municipalities and planning regions. While 6.3.1.4.i. investment focuses on strengthening NGO representation on a narrow and poorly represented area in the NGO sector - social security, stimulating the formation of new NGOs and the establishment of partnerships in the NGO sector.</t>
  </si>
  <si>
    <t>6.4.1.r. Publisko iepirkuma līgumu reģistra izveide</t>
  </si>
  <si>
    <t> </t>
  </si>
  <si>
    <t>6.4.2.r. Konkurences vides pilnveidošana</t>
  </si>
  <si>
    <t xml:space="preserve">6.4.3.r. Profesionalizācijas stratēģijas izstrāde un īstenošana </t>
  </si>
  <si>
    <t xml:space="preserve">Taking into account that 6.4.3. reform does not containt funding from RRF, to achieve goals of the reform, specificly - to develop single training program and requirements for procurement commission in high scale and centralised procurement procedures, Procurement Monitoring Bureau (PMB) used additional resources: The content of the basic level of the procurement training program (guidelines, layout, tests, exams) was partially (1/3 of contract price) funded from the State Chancellery's ERDF technical support project No. 11.1.1.0/18/TP/007 "Support to the State Chancellery in the administration of European Union funds". </t>
  </si>
  <si>
    <t>Taking into account that 6.4.3. reform does not containt funding from RRF, to achieve goals of the reform, specificly - to develop single training program and requirements for procurement commission in high scale and centralised procurement procedures, Procurement Monitoring Bureau (PMB) used additional resources: 
1) The e-study module added to the procurement training program "Conflict of interests and prohibited agreements in public procurement" was partially funded from the ESF project "Professional development of human resources of the state administration in the field of prevention of corruption and reduction of the shadow economy" (No. 3.4.2.0./15/I/0025); Must take into account that this e-learning module was not intended for Procurement training programme when it was developed and is independent study programme, which is not crucial for existence of Procurement training programme or achieving milestone - this module was added to training programme because it containts important topic with the aim of supplementing the content of Procurement training programme and making it more interactive;
2) Because of limited timeframe and shortage of human resources of contractor, in the Procurement training programme, the content of the guidelines and tests of 3 study modules was developed by 3 employees of the PMB's Control Department, from 01.08.2022. until 30.09.2022, receiving a 10% bonus from the salary from EU funding - Project No. 10.1.3.0/18/TP/002 "ESF technical support to the Bureau in the administration and monitoring of European Union funds";
3) Increased qualification requirements for the procurement commission in high scale and centralised procurement and concept (frame) of Procurement training programme were developed on the basis and added to already developed State administration development matrix methodology (competence matrix) which was partially funded from ESF project No. 3.4.2.0/15/I/001 "Professional development of human resources of the state administration in the development of better regulation in the field of support implemented by small and medium-sized merchants".</t>
  </si>
  <si>
    <t>6.4.4.r. IUB IT un analītiskās kapacitātes stiprināšana</t>
  </si>
  <si>
    <t xml:space="preserve">RRF </t>
  </si>
  <si>
    <t>1 344 000</t>
  </si>
  <si>
    <t>This reforms is funded under RRF investment No. 2.1.1.1.i Administration modernisation and digital transformation of services, including business environment</t>
  </si>
  <si>
    <t>This reforms is funded under RRF investment No. 2.1.3.1.i Data availability, sharing and analysis</t>
  </si>
  <si>
    <t>RePower</t>
  </si>
  <si>
    <t>7.1.1.1.i (7.2.) Elektroenerģijas pārvades sistēmas sinhronizācija</t>
  </si>
  <si>
    <t>7.1.1.2.i (7.3.) Elektroenerģijas pārvades un sadales tīklu modernizācija</t>
  </si>
  <si>
    <t>7.1.1.3.i (7.4.) Biometāna īpatsvara galapatēriņā palielināšana</t>
  </si>
  <si>
    <t>* kā to pieprasa EK Regulas "Eiropas Parlamenta un Padomes regula Nr. 2021/241, ar ko izveido Atveseļošanas un noturības mehānismu" 9.pants</t>
  </si>
  <si>
    <r>
      <t xml:space="preserve">EK sniegtā progresa informācija FENIX </t>
    </r>
    <r>
      <rPr>
        <b/>
        <u/>
        <sz val="16"/>
        <rFont val="Times New Roman"/>
        <family val="1"/>
        <charset val="186"/>
      </rPr>
      <t>līdz 15.10.2024.</t>
    </r>
  </si>
  <si>
    <r>
      <t xml:space="preserve">Aktuālā EK sniedzamā progresa informācija FENIX </t>
    </r>
    <r>
      <rPr>
        <b/>
        <u/>
        <sz val="16"/>
        <color rgb="FFFF0000"/>
        <rFont val="Times New Roman"/>
        <family val="1"/>
        <charset val="186"/>
      </rPr>
      <t>līdz 30.04.2025.</t>
    </r>
  </si>
  <si>
    <t xml:space="preserve">DG REFORM </t>
  </si>
  <si>
    <t>LV Ministry of Health received technical assistance for the implementation of the reform  within the framework of the project No. REFORM/SC2021/09 "On the Health Workforce Strategy in Latvia" supported by the Directorate-General for Structural Reform Support of the European Commission. Information on the financial amount of the support is not available to the Ministry of Health as no funds were received by the Member State.</t>
  </si>
  <si>
    <t>(1) Part of the investments in European Union Cohesion policy programme 2021-2027 will be invested in the development of  health care service infrastructure within measures 4.1.1.1., 4.1.1.2. Taking into account the investment needs of medical institutions, the financing of the RRF plan and the ERDF will ensure the complementarity of investments and demarcation of investments will be ensured according to the implementation documents. 
A more detailed description of investment in infrastructure in the health sector is set out in the Information Report on the Investment Strategy for Health Care Infrastructure for 2021-2027. 
(2) REACT-EU funding (EUR 51 573 785), given that part of projects 4.1.1.2.I are implemented through REACT-EU and AF funding, ensuring complementarity and ensuring separation of funding.
Amount indicated without national co-financing.</t>
  </si>
  <si>
    <t>Just Transition Fund's funding remains unchanged.
European Union Cohesion policy programme 2021-2027 2.1.Priority “Climate Change Mitigation and Adaptation to Climate Change” funding has been reduced by EUR 25 million.</t>
  </si>
  <si>
    <t xml:space="preserve">Measure 2.1.1.4. and 2.1.1.7. “Reinforcing energy efficiency in residential buildings” and measure 2.1.1.8. "Measures promoting energy efficiency in cultural infrastructure" planned into European Union Cohesion Policy Programme 2021-2027 SO 2.1.1. "Promotion of energy efficiency and reduction of greenhouse gas emissions" (107,06 MEUR without flexibility funding amount). European Union Cohesion Policy Programme 2021-2027 funding will be available through demarcation. No project will receive a financial contribution from two sources. The first projects will be funded by the RRF. Once the RRF has been used, the European Union Cohesion Policy Programme 2021-2027 will be launched. </t>
  </si>
  <si>
    <t xml:space="preserve">For the 3.1.2.3.i investment, the implementation of the following EU fund programs can be mentioned as an additional source of financing:
- EU 2014-2020 programme "Employment and labor force mobility", priority direction "Growth and employment" priority direction "Employment and labor force mobility" 9.3.1 of the specific support objectivel "Develop service infrastructure for child care in a family environment and for the independent life and integration of persons with disabilities into society" measure 9.3.1.1 "Development of service infrastructure for implementation of deinstitutionalization plans" and measure 9.3.1.3.  "Infrastructure development of community-based social services in the city of Riga" within the framework of which the creation and improvement of service places for the provision of community-based social services (including care services in a family environment) to persons with mental disorders and children with functional disorders is supported;
- European Union Cohesion Policy Program for 2021-2027 4th policy objective "A more social and inclusive Europe, implementing the European Pillar of Social Rights"  specific support objective 4.3.1. "Promoting the socio-economic integration of socially excluded communities, migrants and disadvantaged groups through integrated measures, including in the field of housing and social services":
a) measure 4.3.1.2.t "Improving the quality and accessibility of services by bringing the branches of state social care centers closer to the services provided in the community (closer to the family environment)" the purpose of which is the creation of infrastructure (including the purchase of equipment and the improvement of the territory) for the provision of a service close to a family environment to children and young people with severe and very severe functional disabilities, who receive state-funded long-term social care and social rehabilitation services in state social care centers.
b) measure 4.3.1.5   "Development of infrastructure of social services based on society" the purpose of which is the creation of community-based social service infrastructure services (group apartment, day care center or specialized workshop) for persons with severe and very severe mental disorders and multiple disorders.
c) measure 4.3.5.1. the 1st round "Increasing access to community-based social services", aimed at increasing access to community-based social services, including the creation of infrastructure and provision of community-based social services to persons of the target group. The target group also includes persons of retirement age, including persons with dementia.
Compared to RRP 3.1.2.3.i.  investment projects, the investments of EU funds listed above for the creation of services closer to a family environment will be made for another target group, therefore double financing is not possible.
9.3.1.1. measure - 43 101 670 euro
9.3.1.3. measure - 480 886 euro
4.3.1.2.measure - 22 203 111 euro
4.3.1.5 measure - 9 977 402 euro
4.3.5.1. measure (1st and 5th round) – 39 767 317  euro </t>
  </si>
  <si>
    <t>European Union Cohesion policy programme 2021-2027
SO 2.1.1."Promotion of energy efficiency and reduction of greenhouse gas emissions" (22 555 249 euro including flexibility amount after the second amendment). Operational programme “Growth and Employment” (OP) REACT-EU measure 13.1.3.1. "Improving the energy efficiency of municipal buildings" (28 808 246 euro).
European Union Cohesion Policy Programme 2021-2027 funding  and OP funding will be available through demarcation. No project will receive a financial contribution from two sources. The first projects will be funded by the OP and  RRF. After the funding of the RRF is used, the measure 2.1.1.6 “Improving the energy efficiency of municipal buildings” will be launched.</t>
  </si>
  <si>
    <t>Komponente</t>
  </si>
  <si>
    <t>Reformas/ investīcijas kods</t>
  </si>
  <si>
    <t>Reformas/ investīcijas nosaukums</t>
  </si>
  <si>
    <t>Reforma / Investīcija</t>
  </si>
  <si>
    <t>Rādītāja kods</t>
  </si>
  <si>
    <t>Rādītāja CID kods</t>
  </si>
  <si>
    <t>Rādītāja nosaukums</t>
  </si>
  <si>
    <t>Rādītāja apraksts</t>
  </si>
  <si>
    <t>Rādītāja mērvienība</t>
  </si>
  <si>
    <t>Rādītāja tips</t>
  </si>
  <si>
    <t>Nozares ministrija</t>
  </si>
  <si>
    <t>Rādītāja statuss</t>
  </si>
  <si>
    <t>Mērķa datums</t>
  </si>
  <si>
    <t>Izpildes datums</t>
  </si>
  <si>
    <t>MPEK</t>
  </si>
  <si>
    <t>Pārbaudes mehānisms</t>
  </si>
  <si>
    <t>Bāzes vērtība</t>
  </si>
  <si>
    <t>Sasniedzamā teksta vērtība</t>
  </si>
  <si>
    <t xml:space="preserve">Sasniedzamā teksta vērtība </t>
  </si>
  <si>
    <t>Aktuālā teksta vērtība</t>
  </si>
  <si>
    <t>Current value</t>
  </si>
  <si>
    <t>Aktuālās vērtības pamatojums</t>
  </si>
  <si>
    <t>Justification</t>
  </si>
  <si>
    <t>Klimata pārmaiņas</t>
  </si>
  <si>
    <t>1.1.1.r</t>
  </si>
  <si>
    <t>Rīgas metropoles areāla transporta sistēmas zaļināšana</t>
  </si>
  <si>
    <t>Reforma</t>
  </si>
  <si>
    <t>N</t>
  </si>
  <si>
    <t>Atskaites punkts</t>
  </si>
  <si>
    <t>Satiksmes ministrija</t>
  </si>
  <si>
    <t>Pabeigts</t>
  </si>
  <si>
    <t>2023Q4</t>
  </si>
  <si>
    <t>2</t>
  </si>
  <si>
    <t>LV-C[C1]-R[1-1-1-r-]-M[2]</t>
  </si>
  <si>
    <t>Sabiedriskā transporta reforma Rīgas metropoles areālā (RMA)</t>
  </si>
  <si>
    <t>Multimodāla sabiedriskā transporta maršruta tīkla Rīgas metropoles areālā izveidi ar vienotu, saskaņotu kustības grafiku, vienotu cenu un atlaižu politiku un vienotu biļeti integrētā sabiedriskā transporta sistēmā Rīgas metropoles areālā.</t>
  </si>
  <si>
    <t>Procesā</t>
  </si>
  <si>
    <t>2025Q4</t>
  </si>
  <si>
    <t>Kopsavilkuma dokuments, kurā pienācīgi pamatots, kā tika apmierinoši sasniegts atskaites punkts (tostarp visi būtiskie elementi), kopā ar atbilstošām saitēm uz pamatojošajiem pierādījumiem.Šā dokumenta pielikumā iekļauj šādus dokumentārus pierādījumus:a) vienotu, saskaņotu Rīgas metropoles areāla transporta kustības grafiku, ko apstiprinājušas iestādes, kas atbild par sabiedriskā transporta pasūtīšanu;b) dokumentu, kurā izklāstīta vienota cenu un atlaižu politika, piemēram, lietošanas pamācību /pasažiera rokasgrāmatu;c) Rīgas metropoles areāla integrētās sabiedriskā transporta sistēmas vienotās biļetes paraugu.</t>
  </si>
  <si>
    <t>Viena multimodāla sabiedriskā transporta maršruta tīkla Rīgas metropoles areālā izveide</t>
  </si>
  <si>
    <t>Lai izstrādātu un ieviestu Rīgas metropoles areāla integrētu tarifu un biļešu sistēmu un dotu pasažieriem iespēju izmantot vienu biļeti vairākiem sabiedriskā transporta veidiem, Satiksmes ministrija ir izstrādājusi informatīvā ziņojuma projektu “Par pilotprojekta “Vienotā biļete AS “Pasažieru vilciens” un RP SIA “Rīgas satiksme” sabiedriskajā transportā” īstenošanu” (24-TA-2599). Informatīvā ziņojuma projekts 20.01.2025. iesniegts Valsts kancelejā izskatīšanai Ministru kabinetā un ir iekļauts Ministru kabineta 28.01.2025.sēdes darba kārtībā.
Ņemot vērā, ka viens no Rīgas metropoles areāla ilgtspējīga integrēta sabiedriskā transporta plānā 2024. līdz 2030.gadam identificētajiem pasākumiem ir izvērtēt iespēju izveidot vienotu Rīgas metropoles areāla sabiedriskā transporta iestādi, kas būtu atbildīga par plānošanu, vienotu tarifu noteikšanu un sabiedriskā transporta pakalpojumu pasūtījumu visos transporta veidos, šobrīd notiek aktīvs darbs VARAM rīkotajā darba grupā par Rīgas metropoles attīstības jautājumiem, kurā tika panākta konceptuāla vienošanās par potenciālo Rīgas metropoles areāla pārvaldības modeli. VARAM šobrīd izstrādā Rīgas metropoles areāla likumprojektu un pārrunā finansiālos aspektus ar Finanšu ministriju. Savukārt Satiksmes ministrija ir uzsākusi sarunas ar VARAM, VSIA “Autotransporta direkcija” un Rīgas plānošanas reģionu par sabiedriskā transporta iestādes izveidošanu un uzturēšanu.</t>
  </si>
  <si>
    <t>In order to develop and implement an integrated tariff and ticket system for the Riga metropolitan area and to give passengers the opportunity to use one ticket for several modes of public transport, the Ministry of Transport has developed a draft information report “On the implementation of the pilot project “Single ticket in public transport of JSC “Pasažieru vilciens” and Riga Municipality LLC “Rīgas satiksme”” (24-TA-2599). The draft information report was submitted to the State Chancellery on 20.01.2025. for consideration by the Cabinet of Ministers and is included in the agenda of the Cabinet of Ministers meeting on 28.01.2025.
Taking into account that one of the measures identified in the Riga Metropolitan Area Sustainable Integrated Public Transport Plan for 2024-2030 is to assess the possibility of establishing a single Riga Metropolitan Area public transport authority, which would be responsible for planning, setting single tariffs and ordering public transport services in all modes of transport, active work is currently underway in the working group organized by the Ministry of Smart Administration and Regional Development on Riga Metropolitan Area development issues, in which a conceptual agreement was reached on a potential Riga Metropolitan Area management model. The Ministry of Smart Administration and Regional Development is currently developing a draft law on the Riga Metropolitan Area and is discussing financial aspects with the Ministry of Finance. In turn, the Ministry of Transport has initiated negotiations with the Ministry of Smart Administration and Regional Development, SLLC “Autotransporta direkcija” and the Riga Planning Region on the establishment and maintenance of a public transport authority.</t>
  </si>
  <si>
    <t>1.1.1.1.i</t>
  </si>
  <si>
    <t>Konkurētspējīgs dzelzceļa pasažieru transports kopējā Rīgas pilsētas sabiedriskā transporta sistēmā</t>
  </si>
  <si>
    <t>Investīcija</t>
  </si>
  <si>
    <t>3</t>
  </si>
  <si>
    <t>LV-C[C1]-I[1-1-1-1-i-]-T[3]</t>
  </si>
  <si>
    <t>Km</t>
  </si>
  <si>
    <t>Mērķis</t>
  </si>
  <si>
    <t>2026Q1</t>
  </si>
  <si>
    <t>Kopsavilkuma dokuments, kurā pienācīgi pamatots, kā tika apmierinoši sasniegts mērķis (tostarp visi būtiskie elementi), kopā ar atbilstošām saitēm uz pamatojošajiem pierādījumiem.
Šā dokumenta pielikumā iekļauj sarakstu, kurā norādīti visi projekti, kam piešķirts finansējums šajā pasākumā, tostarp sniegta šāda informācija:
a) to ieguldījums no jauna izveidoto un/vai modernizēto elektrificēto dzelzceļa līniju garuma ziņā;
b) projekta apraksts un
c) projektu kategorija, kā noteikts mērķī, t. i.:
I. elektrifikācija (kontakttīkla maiņa pārejai uz 25 kV elektrifikācijas sistēmu, elektrificēto līniju kopējā garuma palielināšana);
II. saistītās darbības (esošo vilcienu satiksmes vadības sistēmu un signalizācijas sistēmu (SCB) atjaunošana, ceļu pārvadu un tiltu atjaunošana (t. sk. inženierbūvju  negabarīta  novēršana)), SCADA un telekomunikāciju līniju un sistēmu izbūve, kabeļu un kabeļu sadalītāju atjaunošana vai nomaiņa vidēja sprieguma un augstsprieguma līnijās u. c.</t>
  </si>
  <si>
    <t>Nav pabeigts</t>
  </si>
  <si>
    <t>1.1.1.2.i</t>
  </si>
  <si>
    <t>Skaits</t>
  </si>
  <si>
    <t>1.1.1.3.i</t>
  </si>
  <si>
    <t>1.2.1.1.i</t>
  </si>
  <si>
    <t>Daudzdzīvokļu māju energoefektivitātes uzlabošana un pāreja uz atjaunojamo energoresursu tehnoloģiju izmantošanu</t>
  </si>
  <si>
    <t>Ekonomikas ministrija</t>
  </si>
  <si>
    <t>8</t>
  </si>
  <si>
    <t>LV-C[C1]-I[1-2-1-1-i-]-T[8]</t>
  </si>
  <si>
    <t>Apstiprināti projekti par vismaz 40 097 400 EUR</t>
  </si>
  <si>
    <t>Altum apstiprināti projekti par vismaz 40 097 400 EUR. Apstiprināšanu veic attīstības finanšu institūcija “Altum”.</t>
  </si>
  <si>
    <t>EUR</t>
  </si>
  <si>
    <t>2024Q3</t>
  </si>
  <si>
    <t>Kopsavilkuma dokuments, kurā pienācīgi pamatots, kā tika apmierinoši izpildīts mērķrādītājs (tostarp visi būtiskie elementi), kopā ar atbilstošām saitēm uz pamatojošajiem pierādījumiem, tostarp apstiprināto projektu un to summu saraksts.</t>
  </si>
  <si>
    <t>Kopumā uz 16.01.2025. apstiprināti projekti 44 163 377 EUR apmērā, izpildot rādītāju. Ar apstiprinātajiem projektiem tiek saprasti par projekta īstenošanu starp sabiedrību “Altum” un pilnvaroto personu noslēgto civiltiesisko līgumu projektu kopējās attiecināmās izmaksas. Tā kā pievienotās vērtības nodokļa izmaksas nav attiecināmas finansēšanai no Atveseļošanas fonda finansējuma, tad šī rādītāja uzskaitē tās netiek ietvertas.</t>
  </si>
  <si>
    <t>Overall, projects of EUR 44 163 377 were approved as of 16.01.2025, fulfilling the indicator. Approved projects are understood to mean the total eligible costs of projects of civil contracts entered into between Altum and the trustee. Since the costs of value added tax are not eligible for financing from the Recovery Fund, they are not included in the accounts of this indicator.</t>
  </si>
  <si>
    <t>MWh/gadā</t>
  </si>
  <si>
    <t>1.2.1.2.i</t>
  </si>
  <si>
    <t>Energoefektivitātes paaugstināšana uzņēmējdarbībā, ko plānots īstenot valsts mērogā apvienota finanšu instrumenta veidā</t>
  </si>
  <si>
    <t>CO2 ekvivalents t/ga</t>
  </si>
  <si>
    <t>1.2.1.2.i.1. pasākuma ietvaros norisinājušās 10 atlases kārtas un noslēgts 301 atbalsta līgums. Projektu atlases vairs netiek plānotas.
Kopumā uz 20.01.2025. pabeigti 103 projekti, kuru ietvaros siltumnīcefekta gāzu emisiju ietaupījums ir sasniegts 10 893,02 t CO2 ekv. gadā. Rādītājs tiek uzskaitīts tikai no pabeigtiem projektiem.</t>
  </si>
  <si>
    <t>Within the framework of 1.2.1.2.i.1. investment 10 selection rounds have taken place and 301 support contracts have been concluded. Project selections are no longer planned.
As of January 20, 2025, a total of 103 projects have been completed, resulting in a greenhouse gas emissions reduction of 10 893,02 tons of CO2 equivalent per year. This indicator is accounted for only from completed projects.</t>
  </si>
  <si>
    <t>12</t>
  </si>
  <si>
    <t>LV-C[C1]-I[1-2-1-2-i-]-T[12]</t>
  </si>
  <si>
    <t>Apstiprināti projekti par vismaz 108 000 000 EUR</t>
  </si>
  <si>
    <t>Apstiprināti projekti par vismaz 108 000 000 EUR.</t>
  </si>
  <si>
    <t>2024Q4</t>
  </si>
  <si>
    <t>Kopsavilkuma dokuments, kurā pienācīgi pamatots, kā tika apmierinoši sasniegts mērķis (tostarp visi būtiskie elementi), kopā ar atbilstošām saitēm uz pamatojošajiem pierādījumiem, tostarp apstiprināto projektu un to summu saraksts.ETS iekārtu gadījumā šajā dokumentā iekļauj šādu informāciju: 1) iekārtas ID / gaisa kuģu ekspluatanta ID Eiropas Savienības darījumu žurnālā (EUTL), kas izveidots ar Komisijas Regulas (ES) Nr. 389/2013 5. pantu; 2) prognozēto siltumnīcefekta gāzu emisiju līmeni uz produkta vienību piešķirtajos projektos, kuros ir pasākumi, kas atbilst ES ETS; 3) īsu projekta un izmantoto tehnoloģiju aprakstu..</t>
  </si>
  <si>
    <t>1.2.1.3.i</t>
  </si>
  <si>
    <t>Pašvaldību ēku un infrastruktūras uzlabošana, veicinot pāreju uz atjaunojamo energoresursu tehnoloģiju izmantošanu un uzlabojot energoefektivitāti</t>
  </si>
  <si>
    <t>Viedās administrācijas un reģionālās attīstības ministrija</t>
  </si>
  <si>
    <t>14</t>
  </si>
  <si>
    <t>LV-C[C1]-I[1-2-1-3-i-]-T[14]</t>
  </si>
  <si>
    <t>Līgumu slēgšanas tiesību piešķiršana energoefektivitātes uzlabošanas projektu īstenošanai pašvaldību ēkās un infrastruktūrā vismaz 27 838 800 EUR apmērā</t>
  </si>
  <si>
    <t>Paziņojums par līgumu slēgšanas tiesību piešķiršanu par vismaz 27 838 800 EUR.</t>
  </si>
  <si>
    <t>Kopsavilkuma dokuments, kurā pienācīgi pamatots, kā tika apmierinoši sasniegts mērķis, kopā ar atbilstošām saitēm uz pamatojošajiem pierādījumiem, tostarp piešķirto līguma slēgšanas tiesību un to summu saraksts.</t>
  </si>
  <si>
    <t>15</t>
  </si>
  <si>
    <t>LV-C[C1]-I[1-2-1-3-i-]-T[15]</t>
  </si>
  <si>
    <t>Primārās enerģijas patēriņa samazināšana pašvaldību ēkās un infrastruktūrā</t>
  </si>
  <si>
    <t>Primārās enerģijas patēriņa samazinājums pašvaldību ēkās un infrastruktūrā, kas izriet no šajā pasākumā atbalstītajiem energoefektivitātes uzlabošanas pasākumiem pašvaldību ēkās un infrastruktūrā. Energosertifikātus var izmantot, lai pierādītu primārās enerģijas patēriņa samazinājumu. Pasākumu mērķis ir samazināt primārās enerģijas patēriņu par vismaz 30 %.</t>
  </si>
  <si>
    <t>KWh/gadā</t>
  </si>
  <si>
    <t>Kopsavilkuma dokuments, kurā pienācīgi pamatots, kā tika apmierinoši sasniegts mērķis (tostarp visi būtiskie elementi), kopā ar atbilstošām saitēm uz pamatojošajiem pierādījumiem.Šā dokumenta pielikumā iekļauj:a) aptvertos energoefektivitātes sertifikātus pirms atjaunošanas vai pārbūves darbiem un pēc tiem;b) atjaunoto un pārbūvēto būvju sarakstu un attiecībā uz katru būvi informāciju par pabeigtajiem atjaunošanas vai pārbūves darbiem, energoefektivitātes sertifikātu reģistrācijas numurus pirms un pēc atjaunošanas vai pārbūves darbiem un paredzamo enerģijas ietaupījumu..</t>
  </si>
  <si>
    <t>1.2.1.4.i</t>
  </si>
  <si>
    <t>Energoefektivitātes uzlabošana valsts sektora ēkās, t.sk. vēsturiskajās ēkās</t>
  </si>
  <si>
    <t>17</t>
  </si>
  <si>
    <t>LV-C[C1]-I[1-2-1-4-i-]-T[17]</t>
  </si>
  <si>
    <t>Paziņojums par līguma slēgšanas tiesību piešķiršanu par vismaz 16 769 200 EUR</t>
  </si>
  <si>
    <t>Paziņojums saņēmējiem par līguma slēgšanas tiesību piešķiršanu par vismaz 16 769 200 EUR.</t>
  </si>
  <si>
    <t>1.2.1.5.i</t>
  </si>
  <si>
    <t>Elektroenerģijas pārvades un sadales tīklu modernizācija</t>
  </si>
  <si>
    <t>2023Q1</t>
  </si>
  <si>
    <t>21</t>
  </si>
  <si>
    <t>LV-C[C1]-I[1-2-1-5-i-]-M[21]</t>
  </si>
  <si>
    <t>Tiesiskā regulējuma stāšanās spēkā, lai nodrošinātu no AER saražotās elektroenerģijas pārvadi uz tīkliem (tostarp mežu un citas valsts zemes izmantošanu vēja enerģijas ražošanai) un veicinātu vēja enerģijas infrastruktūras attīstību.</t>
  </si>
  <si>
    <t>Stājas spēkā:a) tiesību akti / noteikumi, ar kuriem valsts mežus dara pieejamus vēja enerģijas izmantošanai, nosaka piemērotas teritorijas attīstībai un dara tās pieejamas privātajiem investoriem solīšanai;b) tiesību akti / noteikumi, ar kuriem samazina tiesisko nenoteiktību attiecībā uz investīcijām vēja enerģijā, precizējot gadījumus, kad investīcijas var noraidīt pēc ietekmes novērtējuma, un ieviešot paātrinātu noregulējuma mehānismu šādiem gadījumiem.Pasākums nodrošina atbilstību principam “nenodarīt būtisku kaitējumu” saskaņā ar Tehniskajiem norādījumiem par principa “nenodarīt būtisku kaitējumu” piemērošanu (2021/C58/01), jo īpaši saistībā ar pasākuma ietekmi uz mežiem zemes izmantošanas maiņas dēļ un ES vides tiesību aktiem.</t>
  </si>
  <si>
    <t>2024Q2</t>
  </si>
  <si>
    <t>Attiecīgā tiesību akta kopija un saite uz publikāciju oficiālajā izdevumā, tostarp atsauce uz norādi par stāšanos spēkā, kopā ar kopsavilkuma dokumentu, kurā pienācīgi pamatots, kā tika apmierinoši sasniegts atskaites punkts, ar atbilstošām saitēm uz pamatojošajiem pierādījumiem.It īpaši tajā izskaidro, kā:a) tiesību akti padarīs valsts mežus pieejamus vēja enerģijas izmantošanai un samazinās tiesisko nenoteiktību attiecībā uz investīcijām vēja enerģijā;b) tiesību akti atbilst principam “nenodarīt būtisku kaitējumu”, jo īpaši saistībā ar pasākuma ietekmi uz mežiem, ko rada zemes izmantošanas maiņa, kā arī ES vides tiesībām.</t>
  </si>
  <si>
    <t>Stājas spēkā: a) tiesību akti / noteikumi, ar kuriem valsts mežus dara pieejamus vēja enerģijas izmantošanai, nosaka piemērotas teritorijas attīstībai un dara tās pieejamas privātajiem investoriem solīšanai;</t>
  </si>
  <si>
    <t>1.3.1.r</t>
  </si>
  <si>
    <t>Katastrofu pārvaldības sistēmas adaptācija klimata pārmaiņām, glābšanas un ātrās reaģēšanas dienestu koordinācijai</t>
  </si>
  <si>
    <t>Iekšlietu ministrija</t>
  </si>
  <si>
    <t>24</t>
  </si>
  <si>
    <t>LV-C[C1]-R[1-3-1-r-]-T[24]</t>
  </si>
  <si>
    <t>Savvaļas ugunsgrēku kopējā ugunsplatība 5 gadu laikposmā (2020.–2024. gads)</t>
  </si>
  <si>
    <t>Savvaļas ugunsgrēku skartā kopējā platība, kas aprēķināta kā vidējais rādītājs par pēdējiem četriem gadiem pēc kārtas. Savvaļas ugunsgrēki ir kūdras, sausas zāles, kūlas, krūmu, koku, kultūraugu rugāju, siena, meldru un niedru, zemsegas, atsevišķu koku ugunsgrēki saskaņā ar Valsts ugunsdzēsības un glābšanas dienesta kumulatīvo statistiku.</t>
  </si>
  <si>
    <t>Platība (hektāri)</t>
  </si>
  <si>
    <t>2025Q1</t>
  </si>
  <si>
    <t>Kopsavilkuma dokuments, kurā pienācīgi pamatots, kā tika apmierinoši sasniegts mērķis (tostarp visi būtiskie elementi), kopā ar atbilstošām saitēm uz pamatojošajiem pierādījumiem. Šā dokumenta pielikumā iekļauj Valsts ugunsdzēsības un glābšanas dienesta ziņojumu.</t>
  </si>
  <si>
    <t>Saskaņā ar statistiku, visu savvaļu ugunskrēku kopējā platība (hektāros) pēdējos 4 gados ir:
2020. gadā - 1347,5;
2021. gadā - 1593,2;
2022. gadā - 1351,1;
2023. gadā - 661;
2024. gada - 289;
veidojot vidējo rādītāju - 1 048,4</t>
  </si>
  <si>
    <t>According to statistics, the total area (in hectares) of all wild fires in the last 4 years is:
in 2020 - 1347,5;
in 2021 - 1593,2;
in 2022 - 1351,1;
in 2023 - 661,
in 2024 - 289,
creating an average of 1048,4.</t>
  </si>
  <si>
    <t>1.3.1.1.i</t>
  </si>
  <si>
    <t>Katastrofu pārvaldības sistēmas adaptācija klimata pārmaiņām, glābšanas un ātrās reaģēšanas dienesti</t>
  </si>
  <si>
    <t>23</t>
  </si>
  <si>
    <t>LV-C[C1]-I[1-3-1-1-i-]-T[23]</t>
  </si>
  <si>
    <t>Katastrofu pārvaldības un ārkārtas reaģēšanas centru ar gandrīz nulles enerģijas patēriņu būvniecība</t>
  </si>
  <si>
    <t>Ekspluatācijā nodoto jaunuzcelto centru skaits. Investīcija tiks izmantota katastrofu pārvaldības centru ar gandrīz nulles enerģijas patēriņu būvniecībai.</t>
  </si>
  <si>
    <t>Kopsavilkuma dokuments, kurā pienācīgi pamatots, kā tika apmierinoši sasniegts ērķis, kopā ar atbilstošām saitēm uz pamatojošajiem pierādījumiem.Šā dokumenta pielikumā iekļauj:a) reaģēšanas centru būvniecības pabeigšanas apliecinājumu kopijas;b) jaunuzcelto katastrofu pārvaldības un ārkārtas reaģēšanas centru nodošanas ekspluatācijā apliecinājumu kopijas;c) sertifikātus, kas apliecina, ka katastrofu pārvaldības centri ir gandrīz nulles enerģijas ēkas.</t>
  </si>
  <si>
    <t>1.3.1.2.i</t>
  </si>
  <si>
    <t>Investīcijas plūdu risku mazināšanas infrastruktūrā</t>
  </si>
  <si>
    <t>25</t>
  </si>
  <si>
    <t>LV-C[C1]-I[1-3-1-2-i-]-M[25]</t>
  </si>
  <si>
    <t>Būvniecības līgumi, kas piešķirti par pusi no pārbūves un atjaunošanas kopskaita</t>
  </si>
  <si>
    <t>Būvniecības līgumi, kas līdz 2024. gada 31. decembrim piešķirti par vismaz 50% no pārbūves un atjaunošanas kopskaita</t>
  </si>
  <si>
    <t>%</t>
  </si>
  <si>
    <t>Zemkopības ministrija</t>
  </si>
  <si>
    <t>Kopsavilkuma dokuments, kurā pienācīgi pamatots, kā tika apmierinoši sasniegts mērķis (tostarp visi būtiskie elementi), kopā ar atbilstošām saitēm uz pamatojošajiem pierādījumiem. Šā dokumenta pielikumā iekļauj sarakstu, kurā uzskaitītas piešķirtās būvniecības līgumu slēgšanas tiesības un sniegts īss apraksts par būvniecību.
Kopumā 1.3.1.2.i. pasākumā “Investīcijas plūdu risku mazināšanas infrastruktūrā” ietilpst 21 pretplūdu aizsardzības projekti.</t>
  </si>
  <si>
    <t>Būvniecības līgumu slēgšanas tiesības piešķirtas pusei no kopējā atjaunošanu vai pārbūvju skaita</t>
  </si>
  <si>
    <t>Dati sagatavoti pamatojoties uz projektu īstenotāja VSIA Zemkopības ministrijas nekustamie īpašumi sniegto progresa informāciju un KPVIS datiem.</t>
  </si>
  <si>
    <t>The data have been prepared on the basis of the progress information provided by the project implementer VSIA Ministry of Agriculture real estate and KPVIS data.</t>
  </si>
  <si>
    <t>Digitālā pārveide</t>
  </si>
  <si>
    <t>2023Q3</t>
  </si>
  <si>
    <t>2.1.2.2.i</t>
  </si>
  <si>
    <t>Latvijas nacionālais federētais mākonis</t>
  </si>
  <si>
    <t>35</t>
  </si>
  <si>
    <t>LV-C[C2]-I[2-1-2-2-i-]-T[35]</t>
  </si>
  <si>
    <t>Kopsavilkuma dokuments, kurā pienācīgi pamatots, kā tika apmierinoši sasniegts mērķis (tostarp visi būtiskie elementi), kopā ar atbilstošām saitēm uz pamatojošajiem pierādījumiem.Šā dokumenta pielikumā iekļauj apliecinājumu par nacionālajā federētajā mākonī integrēto kopīgo pakalpojumu sniedzēju darbības uzsākšanu, nodrošinot savietojamību vismaz savstarpējās dublējuma atgūšanas un papildu datošanas jaudas nodrošināšanas līmenī.</t>
  </si>
  <si>
    <t>2.2.1.1.i</t>
  </si>
  <si>
    <t>Atbalsts digitālās inovācijas centru un reģionālo kontaktpunktu izveidei</t>
  </si>
  <si>
    <t>43</t>
  </si>
  <si>
    <t>LV-C[C2]-I[2-2-1-1-i-]-T[43]</t>
  </si>
  <si>
    <t>Izsniegtie ceļveži</t>
  </si>
  <si>
    <t>Kopsavilkuma dokuments, kurā pienācīgi pamatots, kā tika apmierinoši sasniegts mērķis (tostarp visi būtiskie elementi), kopā ar atbilstošām saitēm uz pamatojošajiem pierādījumiem.
Šā dokumenta pielikumā iekļauj šādus dokumentārus pierādījumus:
a) to uzņēmumu sarakstu, kas no EDIC ir saņēmuši nefinansiālu atbalstu;
b) izvilkumu no oficiāliem dokumentiem, kurā atspoguļoti atlases kritēriji, kas nodrošina atbilstību Tehniskajiem norādījumiem par principa “nenodarīt būtisku kaitējumu” piemērošanu (2021/C58/01), kā noteikts Padomes Īstenošanas lēmuma pielikumā.</t>
  </si>
  <si>
    <t>2.2.1.2.i</t>
  </si>
  <si>
    <t>Atbalsts procesu digitalizācijai komercdarbībā</t>
  </si>
  <si>
    <t>45</t>
  </si>
  <si>
    <t>LV-C[C2]-I[2-2-1-2-i-]-T[45]</t>
  </si>
  <si>
    <t>Atbalstītās vienības</t>
  </si>
  <si>
    <t>Kopsavilkuma dokuments, kurā pienācīgi pamatots, kā tika apmierinoši sasniegts mērķis (tostarp visi būtiskie elementi), kopā ar atbilstošām saitēm uz pamatojošajiem pierādījumiem.Šā dokumenta pielikumā iekļauj šādus dokumentārus pierādījumus:a) to līgumu sarakstu, kas noslēgti starp atbalsta sniedzēju un saņēmēju;b) atkārtota digitālā brieduma testa rezultātu, kas apliecina procesu uzlabojumus.</t>
  </si>
  <si>
    <t>2.2.1.3.i</t>
  </si>
  <si>
    <t>Atbalsts jaunu produktu un pakalpojumu ieviešanai uzņēmējdarbībā</t>
  </si>
  <si>
    <t>47</t>
  </si>
  <si>
    <t>LV-C[C2]-I[2-2-1-3-i-]-T[47]</t>
  </si>
  <si>
    <t>Atbalstīto projektu skaits</t>
  </si>
  <si>
    <t>Atbalstītie projekti</t>
  </si>
  <si>
    <t>Piesaistītais privātais finansējums</t>
  </si>
  <si>
    <t>2.2.1.4.i</t>
  </si>
  <si>
    <t>Finanšu instrumenti komersantu digitālās transformācijas veicināšanai</t>
  </si>
  <si>
    <t>50</t>
  </si>
  <si>
    <t>LV-C[C2]-I[2-2-1-4-i-]-T[50]</t>
  </si>
  <si>
    <t>Piešķirto aizdevumu skaits</t>
  </si>
  <si>
    <t>Kopsavilkuma dokuments, kurā pienācīgi pamatots, kā tika apmierinoši izpildīts mērķrādītājs (tostarp visi būtiskie elementi), kopā ar atbilstošām saitēm uz pamatojošajiem pierādījumiem.Šā dokumenta pielikumā iekļauj šādus dokumentārus pierādījumus:a) to līgumu sarakstu, kas noslēgti starp atbalsta sniedzēju un saņēmēju;b) atbalstīto projektu un īstenoto aizdevuma/grantu darījumu sarakstu un aprakstu;c) izvilkumu no oficiāliem dokumentiem, kurā atspoguļoti atlases kritēriji, kas nodrošina atbilstību Tehniskajiem norādījumiem par principa “nenodari būtisku kaitējumu” piemērošanu (2021/C58/01), kā noteikts Padomes Īstenošanas lēmuma pielikumā.</t>
  </si>
  <si>
    <t>2.2.1.5.i</t>
  </si>
  <si>
    <t>Mediju nozares uzņēmumu digitālās transformācijas veicināšana</t>
  </si>
  <si>
    <t>53</t>
  </si>
  <si>
    <t>LV-C[C2]-I[2-2-1-5-i-]-T[53]</t>
  </si>
  <si>
    <t>Izveidoto platformu un digitālo risinājumu skaits</t>
  </si>
  <si>
    <t>Izveidotas, testētas un lietotājiem pieejamas trīs mediju sektora platformas vai IT risinājumi.</t>
  </si>
  <si>
    <t>Kultūras ministrija</t>
  </si>
  <si>
    <t>2025Q2</t>
  </si>
  <si>
    <t>Kopsavilkuma dokuments, kurā pienācīgi pamatots, kā tika apmierinoši sasniegts mērķis (tostarp visi būtiskie elementi), kopā ar atbilstošām saitēm uz pamatojošajiem pierādījumiem.Šā dokumenta pielikumā attiecībā uz katru IT platformu un risinājumu iekļauj šādus dokumentārus pierādījumus:a) apliecinājumu par IT rīku un to testēšanas pabeigšanu;b) saiti uz rīkiem tādā veidolā, kādā tie būs pieejami lietotājiem.</t>
  </si>
  <si>
    <t>Uz 24.01.2025. CFLA iesniegti  un apstiprināti 27 projekti. No tiem noslēgti 24
līgumi par  9 048 588,10 eiro un uzsākta projektu realizācija.</t>
  </si>
  <si>
    <t>As of 24.01.2025. 27 projects have been submitted and approved by Paying agency. 24 contracts have been concluded for 9 048 588,10 euros and project implementation has begun.</t>
  </si>
  <si>
    <t>2.3.1.r IZM</t>
  </si>
  <si>
    <t>Ilgtspējīgas un sociāli atbildīgas atbalsta sistēmas pieaugušo izglītībai attīstība</t>
  </si>
  <si>
    <t>56</t>
  </si>
  <si>
    <t>LV-C[C2]-R[2-3-1-r-]-T[56]</t>
  </si>
  <si>
    <t>Pieaugušo izglītībā iesaistīto pieaugušo (vecumā no 25 līdz 64 gadiem) īpatsvars pēdējās četrās nedēļās pirms apsekojuma (%)</t>
  </si>
  <si>
    <t>Plāna ietvaros sasniedzamais mērķis ir noteikts, pamatojoties uz Latvijas vidēja termiņa politikas plānošanas dokumenta “Izglītības attīstības pamatnostādnes 2021.–2027. gadam”, kuru plānots apstiprināt Ministru kabinetā līdz 2021. gada vidum, vidēja termiņa mērķi, proti, palielināt pieaugušo līdzdalību izglītībā no 6,6 % (2020. gadā) līdz 12 % (2027. gadā), t. i., līdz 2025. gadam palielināt pieaugušo līdzdalību izglītībā līdz 8 %. Mērķa sasniegšana ir tieši saistīta ar plānotajiem reformu pasākumiem pieaugušo izglītības attīstībai.</t>
  </si>
  <si>
    <t>Izglītības un zinātnes ministrija</t>
  </si>
  <si>
    <t>Kopsavilkuma dokuments, kurā pienācīgi pamatots, kā tika apmierinoši sasniegts mērķis (tostarp visi būtiskie elementi), kopā ar atbilstošām saitēm uz pamatojošajiem pierādījumiem.Šā dokumenta pielikumā iekļauj ikgadējo darbaspēka apsekojumu – pieaugušo izglītībā iesaistīto pieaugušo (vecumā no 25 līdz 64 gadiem) īpatsvara izmaiņu novērtējumu (kas veikts Eurostat LFS satvarā, https://ec.europa.eu/eurostat/web/microdata/european-union-labour-force-survey).</t>
  </si>
  <si>
    <t>Saskaņā ar Eirostat Darbaspēka apsekojuma datiem (LFS) Latvijas pieaugušo iedzīvotāju vecumā no 25 līdz 64 gadiem īpatsvars (%), kuri piedalījās izglītībā pēdējo četru nedēļu laikā pirms aptaujas, ir pieaudzis no 6,6% 2020. gadā līdz 10,7% 2023. gadā (aktuālāki Eurostat dati). Rādītāja progress pa gadiem: 6,6% (2020); 8,6% (2021); 9,7% (2022); 10.7% (2023). Datus par kārtējo gadu  Eurostat un CSP publicē nākamā gada 2. ceturksnī. 
Eurostat rādītājs “Share of adults (25-64) involved in adult learning in the last four weeks prior to the survey (%)”
Datu kods: trng_lfse_01
DOI:10.2908/trng_lfse_01</t>
  </si>
  <si>
    <t>According to Eurostat's Labour Force Survey (LFS), the share of Latvian adults aged 25 to 64 who participated in education in the last four weeks prior to the survey has increased from 6.6% in 2020 to 10.7% in 2023 (more recent Eurostat data). Progress by year: 6.6% (2020); 8.6% (2021); 9.7% (2022); 10.7% (2023). Data for the previous year are published by Eurostat and the Central Statistical Office in the 2nd quarter of the following year.
Eurostat data “Share of adults (25-64) involved in adult learning in the last four weeks prior to the survey (%)”
Datu kods: trng_lfse_01
DOI:10.2908/trng_lfse_01</t>
  </si>
  <si>
    <t>58</t>
  </si>
  <si>
    <t>LV-C[C2]-R[2-3-1-r-]-M[58]</t>
  </si>
  <si>
    <t>Prasmju fondu koncepcijas izstrāde</t>
  </si>
  <si>
    <t>Stājušies spēkā Ministru kabineta noteikumi par prasmju fondu ieviešanu, kuros noteikta prasmju fondu struktūra un iesaistīto personu tiesības un pienākumi.</t>
  </si>
  <si>
    <t>Ministru kabineta noteikumu kopija un saite uz publikāciju oficiālajā izdevumā, tostarp atsauce uz norādi par stāšanos spēkā, kopā ar kopsavilkuma dokumentu, kurā pienācīgi pamatots, kā tika apmierinoši sasniegts atskaites punkts, kopā ar atbilstošām saitēm uz pamatojošajiem pierādījumiem.</t>
  </si>
  <si>
    <t>Stājās spēkā Ministru kabineta noteikumi</t>
  </si>
  <si>
    <t>Individuālo mācību kontu pieejas attīstība</t>
  </si>
  <si>
    <t>2.3.1.1.i</t>
  </si>
  <si>
    <t>2.3.1.2.i</t>
  </si>
  <si>
    <t>Uzņēmumu digitālo prasmju attīstība</t>
  </si>
  <si>
    <t>63</t>
  </si>
  <si>
    <t>LV-C[C2]-I[2-3-1-2-i-]-T[63]</t>
  </si>
  <si>
    <t>To uzņēmumu skaits, kuros ir nodrošināta digitālo pamatprasmju apguve</t>
  </si>
  <si>
    <t>Kopsavilkuma dokuments, kurā pienācīgi pamatots, kā tika apmierinoši sasniegts mērķis (tostarp visi būtiskie elementi), kopā ar atbilstošām saitēm uz pamatojošajiem pierādījumiem.Šā dokumenta pielikumā iekļauj projektu īstenotāju parakstītus ziņojumus, kuros iekļauts to uzņēmumu saraksts, kuros nodrošināta digitālo pamatprasmju apguve, un norādīti mācību temati.Ziņojumos arī norāda atlases kritērijus, kas izmantoti, lai nodrošinātu atbilstību Tehniskajiem norādījumiem par principa “nenodarīt būtisku kaitējumu” piemērošanu (2021/C58/01), kā noteikts Padomes Īstenošanas lēmuma pielikumā</t>
  </si>
  <si>
    <t>2.3.1.4.i</t>
  </si>
  <si>
    <t>66</t>
  </si>
  <si>
    <t>LV-C[C2]-I[2-3-1-4-i-]-T[66]</t>
  </si>
  <si>
    <t>Pieaugušie, kam palīdzēts apgūt digitālās prasmes, izmantojot individuālo mācību kontu resursus</t>
  </si>
  <si>
    <t>Kopsavilkuma dokuments, kurā pienācīgi pamatots, kā tika apmierinoši sasniegts mērķis (tostarp visi būtiskie elementi), kopā ar atbilstošām saitēm uz pamatojošajiem pierādījumiem.Šā dokumenta pielikumā iekļauj to sertifikātu sarakstu, kas izdoti par mācību pabeigšanu.</t>
  </si>
  <si>
    <t>2.3.2.1.i</t>
  </si>
  <si>
    <t>Digitālās prasmes iedzīvotājiem, t.sk. jauniešiem</t>
  </si>
  <si>
    <t>71</t>
  </si>
  <si>
    <t>LV-C[C2]-I[2-3-2-1-i-]-T[71]</t>
  </si>
  <si>
    <t>Kopsavilkuma dokuments, kurā pienācīgi pamatots, kā tika apmierinoši sasniegts mērķis (tostarp visi būtiskie elementi), kopā ar atbilstošām saitēm uz pamatojošajiem pierādījumiem.
Šā dokumenta pielikumā iekļauj šādus dokumentārus pierādījumus:
a) e-mācību kursa apraksta kopiju;
b) Kopīgās tehnoloģiju jaunrades pamatnostādnes jauniešu tehnoloģiju un inovācijas kapacitātes attīstībai;
c) ziņojumu par organizēto darbību un kursu īstenošanu un rezultātiem;
d) to personu anonimizētu sarakstu, kam ir reģistrēti unikāli identifikatori attiecībā uz tehnoloģiskās inovācijas darbībām;
e) sarakstu ar sertifikātiem, kas izdoti par mācību pabeigšanu</t>
  </si>
  <si>
    <t>2.3.2.2.i</t>
  </si>
  <si>
    <t>Valsts un pašvaldību digitālās transformācijas prasmju un spēju attīstība</t>
  </si>
  <si>
    <t>2023Q2</t>
  </si>
  <si>
    <t>75</t>
  </si>
  <si>
    <t>LV-C[C2]-I[2-3-2-2-i-]-T[75]</t>
  </si>
  <si>
    <t>Kopsavilkuma dokuments, kurā pienācīgi pamatots, kā tika apmierinoši sasniegts mērķis (tostarp visi būtiskie elementi), kopā ar atbilstošām saitēm uz pamatojošajiem pierādījumiem.Šā dokumenta pielikumā iekļauj šādus dokumentārus pierādījumus: a) kompetenču sistēmu aprakstu; b) mācīšanās veidu ceļvežus; c) organizēto mācību programmu sarakstu; d) mācību pabeigšanas sertifikātu sarakstu; e) tiešsaistes apmeklējuma datus, mācību statistiku.
Lai izmērītu mērķa izpildi, pieņem, ka bāzes līnija ir vienāda ar 0, ievērojot, ka mērķī tiek uzskaitīti tikai jaunie papildu darbinieki ar padziļinātām digitālajām prasmēm, tostarp ar e-mācībās iegūtām prasmēm.</t>
  </si>
  <si>
    <t>2.4.1.2.i</t>
  </si>
  <si>
    <t>Mājsaimniecību, uzņēmumu, skolu, slimnīcu un citu publisku ēku skaits, kurām ir piekļuve platjoslas savienojumiem ar ļoti augstas veiktspējas tīklu</t>
  </si>
  <si>
    <t>Nevienlīdzības mazināšana</t>
  </si>
  <si>
    <t>3.1.1.1.i</t>
  </si>
  <si>
    <t>Valsts reģionālo un vietējo autoceļu tīkla uzlabošana</t>
  </si>
  <si>
    <t>Renovēti vai atjaunoti reģionālie un vietējie ceļi apgabalu administratīvo centru, to pakalpojumu un darbvietu drošai pieejamībai un jauno pašvaldību pilnīgai darbībai</t>
  </si>
  <si>
    <t>86</t>
  </si>
  <si>
    <t>LV-C[C3]-I[3-1-1-1-i-]-T[86]</t>
  </si>
  <si>
    <t>Renovēti vai atjaunoti valsts reģionālie un vietējie autoceļi nolūkā nodrošināt novadu administratīvo centru un tajos sniegto pakalpojumu un darbvietu sasniedzamību un jauno pašvaldību pilnvērtīgu funkcionēšanu. Ceļu būvdarbi 
ietver investīcijas, kas uzlabo ceļu drošību.</t>
  </si>
  <si>
    <t>Kopsavilkuma dokuments, kurā pienācīgi pamatots, kā apmierinoši tika sasniegts mērķis “atjaunot vai pārbūvēt 210 km valsts reģionālo un vietējo ceļu” (tostarp visi būtiskie elementi), kopā ar atbilstošām saitēm uz pamatojošajiem pierādījumiem.
Šā dokumenta pielikumā iekļauj šādus dokumentārus pierādījumus:
a) projektu sarakstu un par katru projektu:
-	īsu aprakstu, tostarp par piekļuvi novadu administratīvajiem centriem, to pakalpojumiem un darbavietām un par attiecīgo pašvaldību pilnīgu darbību;
-	to garumu km, veidu (atjaunošana vai pārbūve) un pierādījumu, ka katrs projekts darbojas;
b) apliecinājuma par 210 km ceļu atjaunošanas vai  pārbūves darbu pabeigšanu kopiju, tostarp pieņemšanas un nodošanas aktu vai citu atzinumu par pabeigtajiem darbiem attiecīgajā ceļa posmā, kas izdots saskaņā ar valsts tiesību aktiem;
c) atsauci uz attiecīgo valsts reģionālo un vietējo ceļu un projekta īstenošanas vietu;
d) pierādījumus, ka ceļi ir Vides aizsardzības un reģionālās attīstības ministrijas prioritāri atjaunojamo un pārbūvējamo ceļu sarakstā.</t>
  </si>
  <si>
    <t>Līdz 2024.gada decembrim ir pabeigti būvdarbi uz 254,65 km no VARAM saskaņotajiem valsts vietējiem un reģionālajiem autoceļiem, t.sk. 85.mērķa (70km) aktuālā vērtība - 75,344km atjaunoti vai pārbūvēti valsts reģionālie un vietējie autoceļi).
Vienlaikus investīcijas ietvaros turpinās valsts reģionālo un vietējo ceļu atjaunošana vai pārbūve. Plānots, ka līdz 2025.gada beigām tiks sasniegti vairāk nekā 298 km ar atjaunotiem vai pārbūvētiem valsts reģionālajiem un vietējiem autoceļiem.</t>
  </si>
  <si>
    <t>By the end of December 2024 construction works have been completed on 254,65 km of renovated or rebuilt state regional and local roads that were approved by Ministry of Smart Administration and Regional Development (including the completed target No. 85  (70km) with the absolute value of 75,344 km of renovated or rebuilt state regional and local roads). 
Renovation or rebuilding of state regional and local roads continues within the framework of the investment. It is planned that until the end of 2025 over 298 km of renovated or rebuilt state regional and local roads will be completed.</t>
  </si>
  <si>
    <t>3.1.1.2.i</t>
  </si>
  <si>
    <t>Pašvaldību kapacitātes stiprināšana to darbības efektivitātes un kvalitātes uzlabošanai</t>
  </si>
  <si>
    <t>90</t>
  </si>
  <si>
    <t>LV-C[C3]-I[3-1-1-2-i-]-M[90]</t>
  </si>
  <si>
    <t>Pašvaldību publisko pakalpojumu novērtējuma pabeigšana, trūkumu konstatēšana un šo pakalpojumu uzlabošanas pasākumi</t>
  </si>
  <si>
    <t>Pašvaldību publisko pakalpojumu sniegšanas efektivitātes novērtējuma pabeigšana saskaņā ar Ministru kabineta regulējumu par pašvaldību kapacitātes celšanas atbalsta īstenošanu.</t>
  </si>
  <si>
    <t>Kopsavilkuma dokuments, kurā pienācīgi pamatots, kā apmierinoši tika sasniegts atskaites punkts (tostarp visi būtiskie elementi), kopā ar atbilstošām saitēm uz pamatojošajiem pierādījumiem.
Šā dokumenta pielikumā iekļauj tāda pabeigta ziņojuma kopiju, kurā ir novērtēta pašvaldību sniegto publisko pakalpojumu efektivitāte, identificētas nepilnības un pakalpojumu uzlabošanas pasākumi.</t>
  </si>
  <si>
    <t>Pabeigts novērtējums par pašvaldību publisko pakalpojumu efektivitāti.</t>
  </si>
  <si>
    <t>The assessment on the efficiency of local government public services is completed.</t>
  </si>
  <si>
    <t>Pašvaldību publisko pakalpojumu sniegšanas efektivitātes novērtējums ir pabeigts. 
Novērtējumā iekļauta informācija par pašvaldību sniegto publisko pakalpojumu efektivitāti, identificētas nepilnības un pakalpojumu uzlabošanas pasākumi.</t>
  </si>
  <si>
    <t>The assessment of the effectiveness of local government public services is completed. The assessment contains information on the effectiveness of public services provided by municipalities, identified shortcomings and measures to improve them.</t>
  </si>
  <si>
    <t>91</t>
  </si>
  <si>
    <t>LV-C[C3]-I[3-1-1-2-i-]-T[91]</t>
  </si>
  <si>
    <t>Apmācīto pašvaldību darbinieku skaits</t>
  </si>
  <si>
    <t>Sagatavoto pašvaldību darbinieku skaits, uzlabota viņu zināšanas vai kvalifikāciju, sniegts metodoloģiskais atbalsts darbam pašvaldībās pēc administratīvi teritoriālās reformas.
Mācības un citi kapacitātes celšanas pasākumi ir veikti, pamatojoties uz pakalpojumu un pašvaldību kapacitātes novērtējumu.</t>
  </si>
  <si>
    <t>Kopsavilkuma dokuments, kurā pienācīgi pamatots, kā apmierinoši tika sasniegts mērķis (tostarp visi būtiskie elementi), kopā ar atbilstošām saitēm uz pamatojošajiem pierādījumiem.
Šā dokumenta pielikumā iekļauj šādus dokumentārus pierādījumus:
a) anonimizētu sarakstu ar vietējo pašvaldību darbiniekiem, kas pabeiguši vismaz vienu mācību programmu, tostarp ar pašvaldību darbinieku, kas iekļauti mācību pasākumos, identifikācijas numuru un atsaucēm uz izsniegtajiem sertifikātiem vai citiem dokumentiem, kas apliecina mācību pasākuma pabeigšanu, nodrošinot, ka mācību apraksts ļauj pārbaudīt atbilstību mērķa aprakstam; b) kāda veida mācības ir sniegtas 750 pašvaldību darbiniekiem, sniedzot aprakstu par to saturu un aprakstu, kā / kādā apmērā ir uzlabojusies pašvaldību darbinieku darbības efektivitāte, pamatojoties uz pašvaldību speciālistu apsekojumu, ko veic Latvija;
c) ziņojumu par metodoloģisko atbalstu, kas sniegts darbam pašvaldībās pēc administratīvi teritoriālās reformas.</t>
  </si>
  <si>
    <t>3.1.1.3.i</t>
  </si>
  <si>
    <t>Investīcijas uzņēmējdarbības publiskajā infrastruktūrā industriālo parku un teritoriju attīstīšanai reģionos</t>
  </si>
  <si>
    <t>95</t>
  </si>
  <si>
    <t>LV-C[C3]-I[3-1-1-3-i-]-T[95]</t>
  </si>
  <si>
    <t>Parakstīti nodomu protokoli / noslēgti līgumi</t>
  </si>
  <si>
    <t>Parakstīti vismaz četri nodomu protokoli / līgumi ar starptautiski atzītiem industriālo parku apsaimniekotājiem un/vai potenciālajiem investoriem, piesaistot/veicot nefinanšu investīcijas vismaz 85 741 349 EUR apmērā. Atlases kritēriji nodrošina, ka atlasītie projekti atbilst Tehniskajiem norādījumiem par principa “nenodarīt būtisku kaitējumu” piemērošanu (2021/C58/01), izmantojot izslēgšanas sarakstu un prasību nodrošināt atbilstību attiecīgajiem ES un valsts tiesību aktiem vides jomā.</t>
  </si>
  <si>
    <t>Kopsavilkuma dokuments, kurā pienācīgi pamatots, kā apmierinoši tika sasniegts mērķis (tostarp visi būtiskie elementi), kopā ar atbilstošām saitēm uz pamatojošajiem pierādījumiem.
Šā dokumenta pielikumā iekļauj šādus dokumentārus pierādījumus:
a) kopijas četriem nodomu protokoliem / līgumiem, kas parakstīti ar starptautiski atzītiem industriālo parku apsaimniekotājiem un/vai potenciālajiem investoriem par nefinanšu investīcijām vismaz 85 741 349 EUR apmērā;
b) izrakstu no oficiāliem dokumentiem, kurā ietverti atbilstības kritēriji, kas nodrošina, ka atlasītie projekti atbilst Tehniskajiem norādījumiem par principa “nenodarīt būtisku kaitējumu” piemērošanu (2021/C58/01), kā noteikts Padomes Īstenošanas lēmuma pielikumā, un prasībai par atbilstību attiecīgajiem ES un valsts tiesību aktiem vides jomā.
ETS iekārtu gadījumā šajā dokumentā iekļauj šādu informāciju: 
1) iekārtas ID / gaisa kuģu ekspluatanta ID Eiropas Savienības darījumu žurnālā (EUTL), kas izveidots ar Komisijas Regulas (ES) Nr. 389/2013 5. pantu; 
2) prognozēto siltumnīcefekta gāzu emisiju līmeni uz produkta vienību piešķirtajos projektos, kuros ir pasākumi, kas atbilst ES ETS; 
3) īsu projekta un izmantoto tehnoloģiju aprakstu.</t>
  </si>
  <si>
    <t>96</t>
  </si>
  <si>
    <t>LV-C[C3]-I[3-1-1-3-i-]-T[96]</t>
  </si>
  <si>
    <t>Pabeigta industriālo parku/teritoriju būvniecība reģionos, kur tiek attīstīta publiskā infrastruktūra</t>
  </si>
  <si>
    <t>Pabeigta vismaz četru nacionālo industriālo parku/teritoriju būvniecība, tostarp nepieciešamo rūpniecisko savienojumu izveide un ar tiem saistītās jaudas palielināšana (t. sk. apkure, ūdensapgāde un kanalizācija, elektrība), piekļuves ceļu atjaunošana vai ierīkošana netālu no industriālajiem rajoniem, kā arī komerciāliem nolūkiem paredzēto ēku un ar tām saistītās infrastruktūras attīstīšana.</t>
  </si>
  <si>
    <t>Kopsavilkuma dokuments, kurā pienācīgi pamatots, kā apmierinoši tika sasniegts mērķis (tostarp visi būtiskie elementi), kopā ar atbilstošām saitēm uz pamatojošajiem pierādījumiem.Šā dokumenta pielikumā iekļauj šādus dokumentārus pierādījumus:a) kopiju oficiālam apliecinājumam par darbu pabeigšanu un pārņemšanas apliecinājumam, ko parakstījusi līgumslēdzēja iestāde, kurā norādīti vismaz četru valsts industriālo parku/teritoriju izpildītie darbi;b) intervences pasākuma nosaukumu, atrašanās vietu, īsu aprakstu saskaņā ar Padomes Īstenošanas lēmuma pielikumu;c) apliecinājumu par industriālo parku/teritoriju nodošanu ekspluatācijā (piemēram, apliecinājumā iekļauj oficiālos statistikas datus par to, cik daudz uzņēmumu/struktūrvienību jau izmanto infrastruktūru);d) izrakstu no pabeigtā projekta specifikāciju attiecīgajām daļām, kas apliecina atbilstību Padomes Īstenošanas lēmumā sniegtajam mērķa un investīciju aprakstam (piemēram, nepieciešamo rūpniecisko savienojumu izveide un ar tiem saistītās jaudas palielināšana (t. sk. apkure, ūdensapgāde un kanalizācija, elektrība), piekļuves ceļu atjaunošana vai ierīkošana netālu no industriālajiem rajoniem, kā arī komerciāliem nolūkiem paredzēto ēku un ar tām saistītās infrastruktūras attīstīšana).</t>
  </si>
  <si>
    <t>3.1.1.4.i</t>
  </si>
  <si>
    <t>Dzīvokļu skaits apstiprinātajos projektos</t>
  </si>
  <si>
    <t>Ir noslēgti 4 aizdevumu līgumi par kopumā 314 dzīvokļu būvniecību.</t>
  </si>
  <si>
    <t>4 loan agreements have been concluded for the construction of a total of 314 apartments.</t>
  </si>
  <si>
    <t>3.1.1.6.i</t>
  </si>
  <si>
    <t>Pašvaldību autonomo funkciju un no tām izrietošo pārvaldes uzdevumu izpildei nepieciešamo bezemisiju transportlīdzekļu iegāde</t>
  </si>
  <si>
    <t>109</t>
  </si>
  <si>
    <t>LV-C[C3]-I[3-1-1-6-i-]-T[109]</t>
  </si>
  <si>
    <t>Iegādāto elektrisko skolas autobusu skaits</t>
  </si>
  <si>
    <t>15 elektrisko skolas autobusu piegāde pašvaldībām kā atbalsta saņēmējām izglītojamo pašvaldības transportam</t>
  </si>
  <si>
    <t>Kopsavilkuma dokuments, kurā pienācīgi pamatots, kā tika apmierinoši sasniegts mērķis (tostarp visi būtiskie elementi), kopā ar atbilstošām saitēm uz pamatojošajiem pierādījumiem.
Šā dokumenta pielikumā iekļauj izrakstu no attiecīgiem oficiāliem dokumentiem, kas apliecina, ka elektroautobusi ir piegādāti pašvaldībām kā atbalsta saņēmējām izglītības guvēju pašvaldības transportam (piemēram, pieņemšanas un nodošanas akts vai cits pirkumu un piegādi apliecinošs dokuments).</t>
  </si>
  <si>
    <t>Labklājības ministrija</t>
  </si>
  <si>
    <t>3.1.2.1.i</t>
  </si>
  <si>
    <t>Publisko pakalpojumu un nodarbinātības pieejamības veicināšanas pasākumi personām ar invaliditāti</t>
  </si>
  <si>
    <t>113</t>
  </si>
  <si>
    <t>LV-C[C3]-I[3-1-2-1-i-]-M[113]</t>
  </si>
  <si>
    <t>Līgumu slēgšanas tiesību piešķiršana, lai nodrošinātu piekļuvi publiskām telpām valsts un pašvaldību ēkās</t>
  </si>
  <si>
    <t>Attiecīgās publiskās un vietējās iestādes piešķir būvdarbu līgumus, lai nodrošinātu piekļuvi telpām 63 valsts un pašvaldību ēkās, kurās sniedz labklājības nozares valsts pakalpojumus un sociālo pakalpojumu sniedzēju reģistrā reģistrētus valsts un pašvaldību institūciju publiskos pakalpojumus, tostarp personām ar invaliditāti.
Līgumu slēgšanas tiesības piešķir, lai nodrošinātu minimālo piekļūstamības standartu: piekļūstamības elementi, kas nepieciešami katrai ēkai, tostarp pasākumi, lai nodrošinātu piekļuvi telpām personām ar kustību traucējumiem (tas var ietvert dažādu pielāgojumu izveidi vai uzstādīšanu, piemēram, vizuālās informācijas uzlabojumus, evakuācijas sistēmu pielāgošanu un nodrošināšanu personām ar invaliditāti, rampas, pamatnes, lifti, viegli atveramas vai automātiskas durvis utt.)</t>
  </si>
  <si>
    <t>Līgums</t>
  </si>
  <si>
    <t>Kopsavilkuma dokuments, kurā pienācīgi pamatots, kā tika apmierinoši sasniegts atskaites punkts (tostarp visi būtiskie elementi), kopā ar atbilstošām saitēm uz pamatojošajiem pierādījumiem.
Šā dokumenta pielikumā iekļauj šādus dokumentārus pierādījumus:
a) sarakstu ar parakstītajiem līgumiem par piekļuves nodrošināšanu telpām valsts un pašvaldību ēkās;
b) izrakstu no attiecīgajām iepirkuma konkursa dokumentācijas daļām, kas apliecina atbilstību Padomes Īstenošanas lēmuma pielikumā sniegtajam atskaites punkta un investīciju aprakstam.</t>
  </si>
  <si>
    <t>Darba līgumu slēgšanas tiesību piešķiršana būvdarbu uzsākšanai saistībā ar piekļuvi publiskām telpām iepriekš izvēlētajās 63 valsts un pašvaldību ēkās</t>
  </si>
  <si>
    <t>115</t>
  </si>
  <si>
    <t>LV-C[C3]-I[3-1-2-1-i-]-M[115]</t>
  </si>
  <si>
    <t>Konkrētas mērķgrupas izvēle mājokļa fiziskās pieejamības uzlabošanai</t>
  </si>
  <si>
    <t>Personas</t>
  </si>
  <si>
    <t>2024Q1</t>
  </si>
  <si>
    <t>Kopsavilkuma dokuments, kurā pienācīgi pamatots, kā tika apmierinoši sasniegts atskaites punkts (tostarp visi būtiskie elementi), kopā ar atbilstošām saitēm uz pamatojošajiem pierādījumiem.
Šā dokumenta pielikumā iekļauj šādus dokumentārus pierādījumus:
a) attiecīgo publisko iestāžu lēmumus par mērķgrupas attiecināmību atbalsta saņemšanai (kopijas), tostarp galasaņēmēju (anonimizētu) sarakstu;
b) izrakstu no oficiāliem dokumentiem, kas ietver atlases kritērijus, lai nodrošinātu atbilstību Padomes Īstenošanas lēmuma pielikumam.</t>
  </si>
  <si>
    <t>Saraksta pieņemšana ar izvēlētām 259 personām ar invaliditāti, kurām nepieciešama viņu mājokļa pielāgošana</t>
  </si>
  <si>
    <t>116</t>
  </si>
  <si>
    <t>LV-C[C3]-I[3-1-2-1-i-]-M[116]</t>
  </si>
  <si>
    <t>Līgumu noslēgšana personu ar invaliditāti mājokļu vides pieejamības pasākumu nodrošināšanai.</t>
  </si>
  <si>
    <t>Līgumu skaits</t>
  </si>
  <si>
    <t>Kopsavilkuma dokuments, kurā pienācīgi pamatots, kā tika apmierinoši sasniegts atskaites punkts (tostarp visi būtiskie elementi), kopā ar atbilstošām saitēm uz pamatojošajiem pierādījumiem.
Šā dokumenta pielikumā iekļauj:
a) sarakstu ar noslēgtiem darbu līgumiem par mājokļu pielāgošanu 259 personām ar smagu vai ļoti smagu invaliditāti un bērniem ar invaliditāti un šo līgumu kopijas;
b) ziņas par vides pielāgošanas pasākumiem, kas veikti, kā noteikts Padomes Īstenošanas lēmuma pielikumā sniegtajā atskaites punkta un investīciju aprakstā.</t>
  </si>
  <si>
    <t>Līgumu noslēgšana</t>
  </si>
  <si>
    <t>3.1.2.2.i</t>
  </si>
  <si>
    <t>Prognozēšanas rīka izstrāde</t>
  </si>
  <si>
    <t>120</t>
  </si>
  <si>
    <t>LV-C[C3]-I[3-1-2-2-i-]-M[120]</t>
  </si>
  <si>
    <t>Ir parakstīts nodošanas akts starp Labklājības ministriju un programmatūras izstrādātāju par prognozēšanas rīka izstrādi sociālās nodrošināšanas sistēmas ilgtermiņa prognozēm, kas:
?	paredz iespēju prognozēs efektīvāk izmantot un atspoguļot demogrāfisko aspektu, tādējādi nodrošinot ātrāku un precīzāku prognozēšanas rezultātu;
?	stiprina administratīvo kapacitāti sociālā nodrošinājuma jomā;
?	nodrošina iespēju ievadīt detalizētāku pieņēmumu klāstu salīdzinājumā ar iepriekš izmantoto modeli;
?	ļauj izmantot modelēšanu ar citviet esošiem rezultātiem (piem., Eurostat), kā arī ar demogrāfiskajiem un darba tirgus rādītājiem;
?	ir izstrādātas divas rokasgrāmatas rīka administratoram un lietotājiem.</t>
  </si>
  <si>
    <t>Prognozēšanas rīks</t>
  </si>
  <si>
    <t>Kopsavilkuma dokuments, kurā pienācīgi pamatots, kā tika apmierinoši sasniegts atskaites punkts (tostarp visi būtiskie elementi), kopā ar atbilstošām saitēm uz pamatojošajiem pierādījumiem.
Šā dokumenta pielikumā iekļauj šādus dokumentārus pierādījumus un elementus:
a) kopiju pieņemšanas un nodošanas aktam, kas apstiprina IT prognozēšanas rīku sociālā nodrošinājuma sistēmas ilgtermiņa prognozēm;
b) izrakstu no oficiālajiem dokumentiem, tostarp valsts līmeņa darba grupas sanāksmes protokola kopiju, kas apliecina atbilstību Padomes Īstenošanas lēmuma pielikumā sniegtajam atskaites punkta un investīciju aprakstam, tostarp pierādījumus tam, ka atskaites punkta aprakstā norādītie mērķi patiešām ir sasniegti.</t>
  </si>
  <si>
    <t>Izstrādāts prognozēšanas rīks sociālā nodrošinājuma sistēmas ilgtermiņa prognozēm</t>
  </si>
  <si>
    <t>3.1.2.4.i</t>
  </si>
  <si>
    <t>Sociālās un profesionālās rehabilitācijas pakalpojumu sinerģiska attīstība cilvēku ar funkcionāliem traucējumiem drošumspējas veicināšanai</t>
  </si>
  <si>
    <t>125</t>
  </si>
  <si>
    <t>LV-C[C3]-I[3-1-2-4-i-]-M[125]</t>
  </si>
  <si>
    <t>Ēku infrastruktūras pielāgošana, tostarp vides piekļūstamības un energoefektivitātes veicināšana, kā arī tehniskā un materiālā aprīkojuma uzlabošana</t>
  </si>
  <si>
    <t>Ēkās, kurās sniedz pakalpojumus, lai veicinātu cilvēku ar funkcionāliem traucējumiem noturību, ir uzlabota infrastruktūra un loģistikas aprīkojums, t. sk.:
- pasākumi, lai pielāgotu ēkas vidi (Slokas iela 61, Jūrmala);
- lielāka energoefektivitāte ēkā (Dubultu prospekts 71, Jūrmala).</t>
  </si>
  <si>
    <t>Ēku skaits, kurās ti</t>
  </si>
  <si>
    <t>Kopsavilkuma dokuments, kurā pienācīgi pamatots, kā tika apmierinoši sasniegts atskaites punkts (tostarp visi būtiskie elementi), kopā ar atbilstošām saitēm uz pamatojošajiem pierādījumiem.
Šā dokumenta pielikumā iekļauj šādus dokumentārus pierādījumus:
a) kopiju apliecinājumam par darbu pabeigšanu 2 ēkām ar uzlabotu infrastruktūru un tehnisko un materiālo aprīkojumu, kas izdots saskaņā ar valsts tiesību aktiem;
b) intervences pasākuma veidu un īsu pamatojumu, kas pierāda atbilstību Padomes Īstenošanas lēmuma pielikumā sniegtajam atskaites punkta aprakstam;
c) aptvertos energoefektivitātes sertifikātus pirms un pēc ēku atjaunošanas vai pārbūves/pielāgošanas, kas veikta nolūkā palielināt ēku energoefektivitāti.</t>
  </si>
  <si>
    <t>2 ēku pielāgošana, kurās uzlabo infrastruktūru, t. sk. vides piekļūstamību un energoefektivitāti, kā arī tehniskā un materiālā aprīkojuma uzlabošana</t>
  </si>
  <si>
    <t>3.1.2.5.i</t>
  </si>
  <si>
    <t>Bezdarbnieku, darba meklētāju un bezdarba riskam pakļauto personu iesaiste darba tirgū</t>
  </si>
  <si>
    <t>129</t>
  </si>
  <si>
    <t>LV-C[C3]-I[3-1-2-5-i-]-T[129]</t>
  </si>
  <si>
    <t>Bezdarbnieki, darba meklētāji, bezdarba riskam pakļautās personas ar pilnveidotām prasmēm</t>
  </si>
  <si>
    <t>10 000 bezdarbnieku, darba meklētāju, bezdarba riskam pakļautu personu ar pilnveidotām prasmēm, ko apliecina Nodarbinātības valsts aģentūras klientu uzskaites sistēma</t>
  </si>
  <si>
    <t>Kopsavilkuma dokuments, kurā pienācīgi pamatots, kā apmierinoši tika sasniegts mērķis (tostarp visi būtiskie elementi, jo īpaši saistībā ar prasmju pilnveidi bezdarbniekiem, darba meklētājiem, bezdarba riskam pakļautām personām, kā to apliecina Nodarbinātības valsts aģentūras klientu uzskaites sistēma), kopā ar atbilstošām saitēm uz pamatojošajiem pierādījumiem.
Šā dokumenta pielikumā iekļauj šādus dokumentārus pierādījumus:
a) sarakstu (anonimizētu) ar dalībniekiem, kas piedalījušies Nodarbinātības valsts aģentūras sniegtajos mācību pasākumos (izdruka no bezdarbnieku reģistrācijas un informācijas sistēmas IS BURVIS). Šajā sarakstā, tai skaitā iekļauj piezīmi par to, vai attiecīgās personas profilēšanā ir izmantots digitālais rīks;
b) īsu aprakstu par to, kādas prasmju pilnveides tēmas ir saņēmuši bezdarbnieki, darba meklētāji un bezdarba riskam pakļautās personas.</t>
  </si>
  <si>
    <t>Veselība</t>
  </si>
  <si>
    <t>4.1.1.r</t>
  </si>
  <si>
    <t>Uz cilvēku centrētas, visaptverošas, integrētas veselības aprūpes sistēmas ilgtspēja un noturība</t>
  </si>
  <si>
    <t>Veselības ministrija</t>
  </si>
  <si>
    <t>133</t>
  </si>
  <si>
    <t>LV-C[C4]-R[4-1-1-r-]-M[133]</t>
  </si>
  <si>
    <t>Ir izveidota Latvijas iedzīvotāju genoma reference (Latvijas dalība projektā “Genome for Europe — GoLatvia project”)</t>
  </si>
  <si>
    <t>Veselības ministrija ir apstiprinājusi genomikas dizaina dokumentāciju, kas apliecina Latvijas iedzīvotāju genoma references izveidi.</t>
  </si>
  <si>
    <t>Kopsavilkuma dokuments, kurā pienācīgi pamatots, kā tika apmierinoši sasniegts atskaites punkts (tostarp visi būtiskie elementi), kopā ar atbilstošām saitēm uz pamatojošajiem pierādījumiem.
Šā dokumenta pielikumā iekļauj šādus dokumentārus pierādījumus:
a) kopiju genomikas dizaina dokumentācijai, kas apliecina genoma projekta pabeigšanu;
b) kopiju Veselības ministrijas lēmumam, ar kuru apstiprina Latvijas iedzīvotāju genoma references izveidi.</t>
  </si>
  <si>
    <t>Latvijā izveidota genoma reference</t>
  </si>
  <si>
    <t>4.1.1.1.i</t>
  </si>
  <si>
    <t>Atbalsts sabiedrības veselības pētījumu veikšanai</t>
  </si>
  <si>
    <t>136</t>
  </si>
  <si>
    <t>LV-C[C4]-I[4-1-1-1-i-]-M[136]</t>
  </si>
  <si>
    <t>Sabiedrības veselības pētniecība, kas veikta, lai uzlabotu sabiedrības veselības politikas plānošanu un īstenošanu mikroorganismu rezistences, vakcinācijas un infekcijas slimību jomā</t>
  </si>
  <si>
    <t>Veselības ministrijas padotības iestāde veikusi un publicējusi trīs pētījumus: 1) pētījumi AMR jomā par mikrobu rezistenci, lai noteiktu visefektīvākās iejaukšanās un monitoringa metodes; 2) identificēt nevakcinēšanas iemeslus un 3) infekcijas slimību jomā,  lai identificētu infekcijas riskus un to ietekmi uz sabiedrības veselības rādītājiem.</t>
  </si>
  <si>
    <t>Kopsavilkuma dokuments, kurā pienācīgi pamatots, kā tika apmierinoši sasniegts atskaites punkts (tostarp visi būtiskie elementi), kopā ar atbilstošām saitēm uz pamatojošajiem pierādījumiem.
Šā dokumenta pielikumā iekļauj šādus dokumentārus pierādījumus:
a) mikroorganismu rezistences, vakcinācijas un infekcijas mazināšanas jomā veikto pētījumu pieņemšanas akta kopiju;
b) saites uz pētījumiem, kas publicēti Veselības ministrijas tīmekļvietnē.</t>
  </si>
  <si>
    <t>Notiek visu trīs pētījumu aktīvā fāze.</t>
  </si>
  <si>
    <t>All three studies are in the active phase.</t>
  </si>
  <si>
    <t>Noslēgti 3 līgumi par pētījumu īstenošanu - līgums par AMR īstenošanu noslēgts 2024.gada 7.jūnijā, līgums par C hepatīta pētījumu noslēgts 2024.gada 2.jūlijā un vakcinācijas pētījums noslēgts 2024.gada 22.novembrī. Šobrīd notiek visu trīs pētījumu aktīvā fāze.</t>
  </si>
  <si>
    <t>3 contracts for implementation of studies have been entered into - the contract for implementation of AMR was entered into on 7 June 2024, the contract for hepatitis C study was entered into on 2 July 2024 and the vaccination study was entered into on 22 November 2024. The active phase of all three studies is currently underway.</t>
  </si>
  <si>
    <t>4.1.1.2.i</t>
  </si>
  <si>
    <t>Atbalsts universitātes un reģionālo slimnīcu veselības aprūpes infrastruktūras stiprināšanai</t>
  </si>
  <si>
    <t>139</t>
  </si>
  <si>
    <t>LV-C[C4]-I[4-1-1-2-i-]-T[139]</t>
  </si>
  <si>
    <t>Budžeta izpildes panākšana, ko mēra kā kopējo iepirkumu projektos, ar kuriem uzlabo universitāšu un reģionālo slimnīcu infrastruktūru un kuri sasniedz vismaz 59 800 000 EUR no kopējā budžeta 149 500 000 EUR apmērā</t>
  </si>
  <si>
    <t>Mērķi uzskata par sasniegtu, tiklīdz ir īstenoti vismaz 40 % no kopējā plānoto projektu apjoma 59 800 000 EUR apmērā – progresu mēra pēc projektu kopējā iepirkuma (pabeigtie projekti) attiecībā pret kopējo plānoto investīciju apjomu 149 500 000 EUR apmērā infrastruktūrai un aprīkojumam trīs universitāšu un septiņām reģionālajām slimnīcām, lai nodrošinātu visaptverošu, ilgtspējīgu un integrētu veselības aprūpes pakalpojumu sniegšanu.</t>
  </si>
  <si>
    <t>miljoni EUR</t>
  </si>
  <si>
    <t>Kopsavilkuma dokuments, kurā pienācīgi pamatots, kā apmierinoši tika sasniegts mērķis (tostarp visi būtiskie elementi), kopā ar atbilstošām saitēm uz pamatojošajiem pierādījumiem.
Šā dokumenta pielikumā iekļauj šādus dokumentārus pierādījumus:
a) kopiju no vadības informācijas sistēmas (KPVIS), kas apstiprina apstrādāto iepirkumu kopējo summu;
b) projektu sarakstu un nolīgtās summas;
c) izrakstu no nolīgto iepirkumu konkursa specifikācijas attiecīgajām daļām, kas pierāda atbilstību Padomes Īstenošanas lēmuma pielikumā sniegtajam mērķa un investīciju aprakstam, ņemot vērā jo īpaši slimnīcu infrastruktūru un iekārtas, kas nepieciešamas, lai nodrošinātu visaptverošu, ilgtspējīgu un integrētu veselības aprūpes pakalpojumu sniegšanu.
“Projektu kopējais iepirkums (pabeigtie projekti)” ir projektu īstenošanai nolīgtās summas.</t>
  </si>
  <si>
    <t>4.1.1.3.i</t>
  </si>
  <si>
    <t>Atbalsts sekundāro ambulatoro pakalpojumu sniedzēju veselības aprūpes infrastruktūras stiprināšanai</t>
  </si>
  <si>
    <t>141</t>
  </si>
  <si>
    <t>LV-C[C4]-I[4-1-1-3-i-]-T[141]</t>
  </si>
  <si>
    <t>4.2.1.r</t>
  </si>
  <si>
    <t>Cilvēkresursu nodrošinājums un prasmju pilnveide</t>
  </si>
  <si>
    <t>145</t>
  </si>
  <si>
    <t>LV-C[C4]-R[4-2-1-r-]-M[145]</t>
  </si>
  <si>
    <t>Ieviests jauns veselības aprūpes darbinieku atalgojuma modelis</t>
  </si>
  <si>
    <t>Jaunais veselības aprūpes darbinieku atalgojuma modelis ietver pārredzamu algu aprēķināšanas mehānismu un racionalizē algas visā veselības aprūpes nozarē; risinājumus pārredzamības, taisnīguma, kā arī pakāpeniskas algu paaugstināšanas nodrošināšanai, lai uzlabotu pakalpojumu pieejamību un kvalitāti.</t>
  </si>
  <si>
    <t>Tāda tiesību akta / noteikumu kopija, ar ko īsteno jauno veselības aprūpes darbinieku atalgojuma modeli, un saite uz publikāciju oficiālajā izdevumā, tostarp atsauce uz norādi par stāšanos spēkā, kam pievienots dokuments, kurā ir sniegta atsauce uz attiecīgajiem noteikumiem un kurā pienācīgi pamatots, kā tika apmierinoši sasniegts atskaites punkts (tostarp visi būtiskie elementi), kopā ar atbilstošām saitēm uz pamatojošajiem pierādījumiem.
Šā dokumenta pielikumā iekļauj šādus dokumentārus pierādījumus:
a) ziņas par pārredzamu algu aprēķina mehānismu;
b) ziņas par risinājumiem, kā nodrošināt algu pārredzamību, taisnīgumu un to pakāpenisku pieaugumu.</t>
  </si>
  <si>
    <t>Veselības aprūpes darbinieku atalgojuma modeļa ieviešana.</t>
  </si>
  <si>
    <t>Veselības aprūpes darbinieku atalgojuma modelis pēc būtības ir ieviests, bet sarunās ar Eiropas Komisijas pārstāvjiem ir izteikts iebildums, ka minētie atalgojuma principi ir jāapstiprina ar normatīvo aktu.</t>
  </si>
  <si>
    <t>New remuneration model for healthcare staff is essentially implemented, but in the negotiations with the representatives of the European Commission, an objection was expressed that the mentioned remuneration principles should be approved by a regulatory act.</t>
  </si>
  <si>
    <t>4.3.1.1.i</t>
  </si>
  <si>
    <t>Atbalsts sekundārās ambulatorās veselības aprūpes kvalitātes un pieejamības novērtēšanai un uzlabošanai</t>
  </si>
  <si>
    <t>153</t>
  </si>
  <si>
    <t>LV-C[C4]-I[4-3-1-1-i-]-M[153]</t>
  </si>
  <si>
    <t>Sekundārās ambulatorās aprūpes kvalitātes, pieejamības un piekļūstamības pētījuma rezultātu integrēšana veselības politikas attīstībā</t>
  </si>
  <si>
    <t>Pamatojoties uz pētījumu rezultātiem par sekundārās ambulatorās aprūpes kvalitāti, pieejamību un piekļūstamību, stājas spēkā grozījumi tiesību aktos, kas saistīti ar sabiedrības veselības politiku, ieteikumi slimnīcām un pakalpojumu sniegšanas plānošanas dokumenti.</t>
  </si>
  <si>
    <t>Tiesību aktu grozījumu kopija un saite uz publikāciju oficiālajā izdevumā, tostarp atsauce uz norādi par stāšanos spēkā, kam pievienots dokuments, kurā pienācīgi pamatots, kā tika apmierinoši sasniegts atskaites punkts (tostarp visi būtiskie elementi), kopā ar atbilstošām saitēm uz pamatojošajiem pierādījumiem.
Šajā dokumentā iekļauj kopijas pētījumu rezultātiem par sekundārās ambulatorās aprūpes kvalitāti, pieejamību un piekļūstamību (un saites uz tiem), kā arī paskaidrojumu, kā tika ņemti vērā pētījuma rezultāti, sagatavojot tiesību aktus.</t>
  </si>
  <si>
    <t>Sekundārās ambulatorās aprūpes kvalitātes, pieejamības un piekļūstamības pētījuma rezultātu integrēšana veselības politikas attīstībā.</t>
  </si>
  <si>
    <t>2024.gada decembrī tika pabeigts darbs pie SAVA pētījuma rezultātu integrēšanas veselības politikas attīstībā, balstoties uz 2024.gada jūnijā pabeigtā SAVA pētījuma rezultātiem un ieteikumiem.</t>
  </si>
  <si>
    <t>In December 2024, work was completed on integrating the results of the non-hospital secondary healthcare study (SAVA) into health policy development, based on the results and recommendations of the non-hospital secondary healthcare study completed in June 2024.</t>
  </si>
  <si>
    <t>Ekonomikas transformācija un produktivitāte</t>
  </si>
  <si>
    <t>5.1.1.1.i</t>
  </si>
  <si>
    <t>5.1.1.2.i</t>
  </si>
  <si>
    <t>Atbalsta instruments pētniecībai un internacionalizācijai</t>
  </si>
  <si>
    <t>157</t>
  </si>
  <si>
    <t>LV-C[C5]-I[5-1-1-2-i-]-M[157]</t>
  </si>
  <si>
    <t>Apstiprināti Ministru kabineta noteikumi</t>
  </si>
  <si>
    <t>Stājas spēkā i) kompetences centru programmas, ii) atbalsts pētniecībai programmas, iii) sadarbības tīkla programmas, iv) dalībai IPCEI atbalsta programmas Ministru kabineta noteikumi, kas iekļauj: 
- rādītāji darbības rezultātu mērīšanai izvēlētajam atbalsta saņēmējam, piemēram, piesaistītās privātās P&amp;A investīcijas, gala labuma saņēmēju eksporta pieaugums, izstrādāto produktu skaits; 
- nosaka atbalsta saņēmēja atbildību par datu apkopošanu no programmas galasaņēmējiem. 
Atbalsta saņēmēju atlase i) kompetences centru programmas, ii) atbalsts pētniecībai programmas, iii) sadarbības tīkla programmas ieviešanai jāņem vērā to atbilstību RIS3 ilgtermiņa specializācijas stratēģijai, kā arī atbalsta saņēmēja kapacitāti organizēt uzsaukumus un to kompetenci sniegt atbalstu attiecīgajā tematiskajā jomā. 
Atbalsta saņēmēji i) kompetences centru programmas, ii) atbalsts pētniecībai programmas ietvaros ir atbildīgi par šādu darbību veikšanu: 
i) privātā sektora P&amp;A atbalsta programmas īstenošana; 
ii) datu vākšana no galīgajiem saņēmējiem, ko izmanto Ekonomikas ministrijas veiktajās pārraudzības darbībās.
Atbalsta saņēmēji iii) sadarbības tīkla programmas ietvaros ir atbildīgi par šādu darbību veikšanu:
i) eksporta veicināšanas pasākumi; 
ii) tīklošanās un pieredzes apmaiņas darbības; 
iii) atbalsta programmas īstenošana komersantu dalībai ES līmeņa pētniecības un attīstības programmās un starptautiskajos sadarbības tīklos; 
iv) datu vākšana no galīgajiem saņēmējiem, ko izmanto Ekonomikas ministrijas veiktajās pārraudzības darbībās.
Atbalsta saņēmēji iv)dalībai IPCEI atbalsta programmas  ietvaros ir atbildīgi par šādu darbību veikšanu:
i) privātā sektora P&amp;A atbalsta programmas īstenošanu; 
ii) plānotā IPCEI projektu idejas iesniegšana; 
iii) datu vākšana, kas izmantoti Ekonomikas ministrijas veiktajām uzraudzības darbībām.</t>
  </si>
  <si>
    <t>Kopsavilkuma dokuments, kurā pienācīgi pamatots, kā tika apmierinoši sasniegts atskaites punkts (tostarp visi būtiskie elementi), kopā ar atbilstošām saitēm uz pamatojošajiem pierādījumiem.
Šā dokumenta pielikumā iekļauj:
a) kopiju Ministru kabineta noteikumiem, kas reglamentē visu četru konkursu īstenošanu, tostarp atlasīto starpnieku vai galasaņēmēju darbības un pienākumus un rādītājus to darbības rezultātu novērtēšanai;
b) pētniecības atbalsta programmas, sadarbības tīklu atbalsta programmas un IPCEI dalības atbalsta programmas atklāto konkursu dokumentācijas kopiju un saiti uz to;
c) to līgumu kopijas, kas noslēgti ar izvēlētajām struktūrām, kuru pienākumi ir noteikti Padomes Īstenošanas lēmuma pielikumā;
d) atlasīto IPCEI dalībnieku sarakstu un īsus IPCEI projektu aprakstus.</t>
  </si>
  <si>
    <t>Ministru kabineta noteikumu stāšanās spēkā visiem uzsaukumiem</t>
  </si>
  <si>
    <t>Kopā apstiprināti 4 MK noteikumiem:
1)MK 2022.gada 5.jūnija noteikumi Nr.418 "Latvijas Atveseļošanas un noturības mehānisma plāna 5.1.r. reformu un investīciju virziena "Produktivitātes paaugstināšana caur investīciju apjoma palielināšanu P&amp;A" 5.1.1.r. reformas "Inovāciju pārvaldība un privāto P&amp;A investīciju motivācija" 5.1.1.2.i. investīcijas "Atbalsta instruments inovāciju klasteru attīstībai" īstenošanas noteikumi kompetences centru ietvaros"
2)MK 2023.gada 24.oktobra noteikumi Nr.609 "Latvijas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trešās kārtas īstenošanas noteikumi"
3)MK 2024.gada 9.janvāra noteikumi Nr.32 "Latvijas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otrās kārtas īstenošanas noteikumi"
4) MK 2024.gada 20.februāra noteikumi Nr.116 "Latvijas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ceturtās kārtas īstenošanas noteikumi"
2024.gada 14.decembrī nosūtīts saskaņošanai Eiropas Komisijai cover note Nr.157.</t>
  </si>
  <si>
    <t>A total of 4 Cabinet of Ministers Regulations have been approved:
1) Cabinet of Ministers June 5, 2022 Regulations No. 418 "5.1.r. reforms and investment direction of the Latvian Recovery and Resilience Mechanism Plan 5.1.1.r. reforms "Increasing productivity through increasing the amount of investment in R&amp;D" 5.1.1.r. reforms "Management of innovations and private R&amp;D investment motivation" 5.1.1.2.i. investments "Support instrument for the development of innovation clusters" implementation rules within the competence centers"
2) Cabinet of Ministers October 24, 2023 Regulations No. 609 "Latvian Recovery and Resilience Mechanism Plan 5.1. reform and investment direction "Increasing productivity through increasing the amount of investment in R&amp;D" 5.1.1. r. reform "Innovation management and motivation of private R&amp;D investments " 5.1.1.2.i. Investments "Support instrument for research and internationalization" implementation rules of the third round"
3) Cabinet of Ministers January 9, 2024 Regulation No. 32 "Latvian Recovery and Resilience Mechanism Plan 5.1. reform and investment direction "Increasing productivity through increasing the amount of investment in R&amp;D" 5.1.1. r. reform "Management of innovations and motivation of private R&amp;D investments ” 5.1.1.2.i. investment "Support instrument for research and internationalization" second round implementation regulations"
4) Cabinet of Ministers February 20, 2024 Regulation No. 116 "Latvian Recovery and Resilience Mechanism Plan 5.1. reform and investment direction "Increasing productivity through increasing the amount of investment in R&amp;D" 5.1.1. r. reform "Management of innovations and motivation of private R&amp;D investments” 5.1.1.2.i. investment "Support instrument for research and internationalization" fourth round implementation regulations"
Cover note No. 157 sent to the European Commission for coordination on December 14, 2024.</t>
  </si>
  <si>
    <t>158</t>
  </si>
  <si>
    <t>LV-C[C5]-I[5-1-1-2-i-]-T[158]</t>
  </si>
  <si>
    <t>Finansējuma saistību uzņemšanās</t>
  </si>
  <si>
    <t>Programmas noslēgumā jāsasniedz:
- apstiprinājums par saistībām vismaz EUR 98 miljonu apmērā pētniecības un attīstības projektu finansēšanai.</t>
  </si>
  <si>
    <t>Kopsavilkuma dokuments, kurā pienācīgi pamatots, kā tika apmierinoši sasniegts mērķis (tostarp visi būtiskie elementi), kopā ar atbilstošām saitēm uz pamatojošajiem pierādījumiem.
Šā dokumenta pielikumā iekļauj:
a) inovācijas atbalsta programmas saņēmēju sarakstu, tostarp saņēmēja nosaukumu un reģistrācijas numuru, projekta nosaukumu un īsu aprakstu;
b) kopijas katras RIS3 stratēģijas darbības rezultātu novērtējumam un saites uz to;
c) tā lēmuma kopiju, ar kuru atļautas saistības vismaz 98 miljonu EUR apmērā no finansējuma.</t>
  </si>
  <si>
    <t>5.2.1.r</t>
  </si>
  <si>
    <t>Augstākās izglītības un zinātnes izcilības un pārvaldības reforma</t>
  </si>
  <si>
    <t>160</t>
  </si>
  <si>
    <t>LV-C[C5]-R[5-2-1-r-]-M[160]</t>
  </si>
  <si>
    <t>Augstākās izglītības reforma</t>
  </si>
  <si>
    <t>Augstskolu likuma, Zinātniskās darbības likuma un Ministru kabineta noteikumu grozījumu kopija vai saite uz publikāciju oficiālajā izdevumā, tostarp atsauce uz norādēm par stāšanos spēkā un pievienots kopsavilkuma dokuments, kurā pienācīgi pamatots, kā tika apmierinoši sasniegts atskaites punkts (tostarp visi būtiskie elementi), kopā ar atbilstošām saitēm uz pamatojošajiem pierādījumiem.</t>
  </si>
  <si>
    <t>Stājās spēkā tiesību aktu grozījumi</t>
  </si>
  <si>
    <t>5.2.1.1.i</t>
  </si>
  <si>
    <t>Parakstīti akadēmiskās karjeras grantu līgumi</t>
  </si>
  <si>
    <t>Parakstīto akadēmisk</t>
  </si>
  <si>
    <t>Parakstīti iekšējie pētniecības un attīstības grantu līgumi</t>
  </si>
  <si>
    <t>Parakstīto iekšējo p</t>
  </si>
  <si>
    <t>Likuma vara</t>
  </si>
  <si>
    <t>Finanšu ministrija</t>
  </si>
  <si>
    <t>6.1.1.1.i</t>
  </si>
  <si>
    <t>Esošo analītisko risinājumu modernizācija</t>
  </si>
  <si>
    <t>172</t>
  </si>
  <si>
    <t>LV-C[C6]-I[6-1-1-1-i-]-M[172]</t>
  </si>
  <si>
    <t>Modernizētu analītisko risinājumu darbības uzsākšana</t>
  </si>
  <si>
    <t>Ir pabeigti šādi uzlabojumi:pašreizējās riska sistēmas ir migrētas uz vienotu analītisko platformu;izstrādāta un ieviesta riska sistēma individuālo nodokļu maksātājiem;izstrādāta un ieviesta akcīzes nodokļa riska pārvaldības sistēma;ESKORT sistēma pārnesta uz SAP HANA datubāzi.</t>
  </si>
  <si>
    <t>Kopsavilkuma dokuments, kurā pienācīgi pamatots, kā tika apmierinoši sasniegts atskaites punkts (tostarp visi būtiskie elementi), kopā ar atbilstošām saitēm uz pamatojošajiem pierādījumiem. Šā dokumenta pielikumā iekļauj šādus dokumentārus pierādījumus: a) kopiju apliecinājumam par pabeigšanu, kas izsniegts saskaņā ar valsts tiesību aktiem un apliecina, ka pabeigta riska sistēmu pārcelšana uz vienotu analītisko platformu, riska sistēmas individuālo nodokļu maksātājiem un akcīzes nodokļa riska pārvaldības sistēmas izstrāde un ieviešana un ESKORT sistēmas pārnešana uz SAP HANA datubāzi; b) tādu tehnisko specifikāciju izrakstu, kas sasaista to prasības ar atskaites punkta sasniegšanu.</t>
  </si>
  <si>
    <t>Izstrādātas un ieviestas modernas riska analīzes sistēmas</t>
  </si>
  <si>
    <t>Centrālā finanšu un līgumu aģentūra 14.10.2024. izskatījusi noslēguma progresa pārskatu.</t>
  </si>
  <si>
    <t>The Central Finance and Contracting Agency approved the final progress report on 14 October 2024.</t>
  </si>
  <si>
    <t>Finansējuma saņēmējs informējis, ka ir īstenotas visas  paredzētās  ANM plāna 6.1.1.1.i. aktivitātes.
-	Pabeigtas visas datu transformācijas uz SAP HANA tehnoloģisko vidi, lai nodrošinātu izstrādāto riska vadības sistēmu darbību. Šīs aktivitātes ietvaros tika pabeigtas datu transformācijas no Sybase un no Netezza, uzlaboti datu ielādes procesi datu bāzes līmenī;
-	Pabeigtas datu transformācijas no citām VID informācijas sistēmām (EDS, MAIS, DVS, NIS), lai nodrošinātu modernizējamo un  izstrādājamo sistēmu darbību;
-	Pabeigts datu atpazīšanas risinājums, lai nodrošinātu pārrobežu datu izmantošanas kvalitāti;
-	Ekspluatācijā esošā sistēma “ESKORT”  tehniski pārnesta uz SAP HANA datubāzi, jo ražotājs vairs neatbalsta esošo platformu Netezza. Šīs aktivitātes ietvaros arī tika pārslēgti sistēmu auditācijas dati uz SAP HANA tehnoloģisko platformu; 
-	Tika pārslēgti lietotāju reģistra dati uz SAP HANA;
-	Izstrādāta un ieviesta modernizēta FPRAS (Fizisko personu riska analīzes sistēma);
-	Izstrādāta un ieviesta Akcīzes nodokļu risku vadības sistēma.</t>
  </si>
  <si>
    <t>The beneficiary has informed that all planned activities of RRF Plan 6.1.1.1.i. have been implemented in accordance with the project implementation plan. 
-	All necessary data have been transferred to the SAP HANA technological environment to ensure operation of developed risk management systems. Data transfer from Sybase and Netezza was completed and data loading processes were improved on the database level. 
-	To ensure functionality of modernised and upgraded systems, several data transformation processes from other State Revenue service (SRS) information systems (IS) such as EDS, MAIS, DVS, NIS were completed.
-	To ensure higher quality use of cross-border data, a data recognition solution was completed. 
-	In-service system ESCORT was transferred to the SAP HANA database because the manufacturer no longer supports the existing Netezza platform. System audit data were also transferred to SAP HANA. 
-	User registry data were transferred to SAP HANA.
-	FPRAS (Natural Persons Risk Analysis System) was developed and implemented.
-	APARSK (Excise Goods Risk Analysis System) was migrated to SAP.</t>
  </si>
  <si>
    <t>6.1.1.2.i</t>
  </si>
  <si>
    <t>Jaunu analīzes sistēmu izstrāde</t>
  </si>
  <si>
    <t>173</t>
  </si>
  <si>
    <t>LV-C[C6]-I[6-1-1-2-i-]-M[173]</t>
  </si>
  <si>
    <t>Jaunu analītisko sistēmu darbības uzsākšana</t>
  </si>
  <si>
    <t>Izstrādā un sāk izmantot IT sistēmu nodokļu maksātāju segmentācijai (tostarp integrāciju publicētā datubāzē un datu vizualizāciju Elektroniskās deklarēšanas sistēmā (EDS)).Jaunā sistēma ir integrēta nodokļu maksātāja 360 grādu analīzē.</t>
  </si>
  <si>
    <t>Kopsavilkuma dokuments, kurā pienācīgi pamatots, kā tika apmierinoši sasniegts atskaites punkts (tostarp visi būtiskie elementi), kopā ar atbilstošām saitēm uz pamatojošajiem pierādījumiem. Šā dokumenta pielikumā iekļauj šādus dokumentārus pierādījumus:
a) kopiju apliecinājumam par pabeigšanu, kas izsniegts saskaņā ar valsts tiesību aktiem un apliecina nodokļu maksātāju segmentācijas IT sistēmas izstrādi un darbības uzsākšanu;
b) tādu tehnisko specifikāciju izrakstu, kas sasaista to prasības ar atskaites punkta sasniegšanu.</t>
  </si>
  <si>
    <t>Sāk darboties moderna riska analīzes sistēma</t>
  </si>
  <si>
    <t>Finansējuma saņēmējs informējis, ka ir īstenotas visas paredzētās ANM plāna 6.1.1.2.i. aktivitātes saskaņā ar projekta realizācijas plānu. 
•	Izstrādāts un ieviests jauns nodokļu maksātāju (turpmāk, NM) segmentācijas risinājums, kas ietver sekojošo:
o	NM segmentācijas/reitingu sistēmas izstrādi SAP HANA vidē;
o	Segmentācijas datu pārcelšanu- sinhronizāciju ar MAIS;
o	Segmentācijas datu atspoguļošanu EDS (tai skaitā, kopējā novērtējuma datu attēlošanu, NM kopējā novērtējuma atspoguļošanu, 
o	Izstrādāts datu vizualizācijas risinājums NM segmentācijai SAP HANA un EDS pusē.
•	Izstrādāti un ieviesti papildinājumi 360 grādu NM skatījumā, kas ietver NM segmentācijas un ar to saistītās informācijas attēlošanu MAIS;
•	Izstrādāts un ieviests segmentācijas datu nodošanas mehānisms uz PDB (publicējamo datu bāzi); 
•	Izstrādāts un ieviests muitas procesu risku analīzes risinājums, kas ietver 6.posmus;
•	Izstrādāta un ieviesta VADAD  (valsts amatpersonu deklarāciju risku analīze), ka ietvēra koncepcijas izstrādi, datu izgūšanu un nodošanu MAIS;
•	Izstrādāts piedziņas procesa riskošanas apgabals, kas, tai skaitā,  ietver datu nodošanu MAIS, lai nodrošinātu savlaicīgas brīdināšanas mehānismu.</t>
  </si>
  <si>
    <t>The beneficiary has informed that all planned activities of the RRF Plan 6.1.1.2.i have been implemented in accordance with the project implementation plan. 
•	New taxpayer (NM) segmentation solution was developed and implemented:
o	NM segmentation/rating system development in SAP HANA environment,
o	Segmentation data transfer - synchronisation with MAIS,
o	Representation of segmentation data in EDS (including display of total assessment data, representation of NM total assessment,
o	Developed data visualisation solution for NM segmentation on SAP HANA and EDS side,
•	Additions to the 360-degree NM view, which includes displaying NM segmentation and related information in MAIS developed and implemented,
•	Mechanism for transferring segmentation data to the PDB (to be published) developed and implemented,
•	Risk analysis solution for customs processes in 6 stages developed and implemented,
•	VADAD (risk analysis of state officials' declarations), including concept development, data retrieval and transfer to MAIS, developed and implemented,
•	Recovery process risk area developed, which, among other things, includes transfer of data to MAIS to ensure a timely warning mechanism.</t>
  </si>
  <si>
    <t>6.1.2.1.i</t>
  </si>
  <si>
    <t>Dzelzceļa rentgeniekārtu sasaiste ar BAXE un mākslīgā intelekta izmantošana dzelzceļu kravu skenēšanas attēlu analīzei</t>
  </si>
  <si>
    <t>176</t>
  </si>
  <si>
    <t>LV-C[C6]-I[6-1-2-1-i-]-M[176]</t>
  </si>
  <si>
    <t>Dzelzceļa muitas kontroles punktu skeneri savienoti ar rentgena iekārtu attēlu apmaiņas sistēmu BAXE</t>
  </si>
  <si>
    <t>Dzelzceļa skeneri muitas kontroles punktos “Indra” un “Kārsava” savienoti ar BAXE informācijas sistēmu.</t>
  </si>
  <si>
    <t>Kopsavilkuma dokuments, kurā pienācīgi pamatots, kā tika apmierinoši sasniegts atskaites punkts (tostarp visi būtiskie elementi), kopā ar atbilstošām saitēm uz pamatojošajiem pierādījumiem.
Šā dokumenta pielikumā iekļauj šādus dokumentārus pierādījumus:
a) kopiju apliecinājumam par pabeigšanu, kas izsniegts saskaņā ar valsts tiesību aktiem un apliecina kontroles punktu “Indra” un “Kārsava” skeneru sasaisti ar BAXE sistēmu;
b) tādu tehnisko specifikāciju izrakstu, kas sasaista to prasības ar atskaites punkta sasniegšanu.</t>
  </si>
  <si>
    <t>Parakstīts pieņemšanas akts</t>
  </si>
  <si>
    <t>177</t>
  </si>
  <si>
    <t>LV-C[C6]-I[6-1-2-1-i-]-M[177]</t>
  </si>
  <si>
    <t>Ieviesta dzelzceļa kravu skenēto attēlu analīzes platforma</t>
  </si>
  <si>
    <t>Dzelzceļa kravu skenēšanas attēlu analīzei tiek lietota automatizēta rentgena attēlu analīzes platforma, kurā izmanto mākslīgo intelektu.</t>
  </si>
  <si>
    <t>Kopsavilkuma dokuments, kurā pienācīgi pamatots, kā tika apmierinoši sasniegts atskaites punkts (tostarp visi būtiskie elementi), kopā ar atbilstošām saitēm uz pamatojošajiem pierādījumiem.
Šā dokumenta pielikumā iekļauj šādus dokumentārus pierādījumus:
a) kopiju apliecinājumam par pabeigšanu, kas izsniegts saskaņā ar valsts tiesību aktiem un apliecina automatizētas rentgena attēlu analīzes platformas lietošanu, kurā tiek izmantots mākslīgais intelekts dzelzceļa kravu skenēšanas attālu analīzei;
b) tādu tehnisko specifikāciju izrakstu, kas sasaista to prasības ar atskaites punkta sasniegšanu.</t>
  </si>
  <si>
    <t>6.1.2.3.i</t>
  </si>
  <si>
    <t>Saņemto pasta sūtījumu muitas kontroles pilnveidošana Lidostas MKP</t>
  </si>
  <si>
    <t>180</t>
  </si>
  <si>
    <t>LV-C[C6]-I[6-1-2-3-i-]-M[180]</t>
  </si>
  <si>
    <t>Līnija pasta sūtījumu viedai skenēšanai un automātiskai šķirošanai/analīzei, kas ieviesta lidostas muitas kontroles punktā</t>
  </si>
  <si>
    <t>Lidostas muitas kontroles punktā ir uzstādīta un tiek lietota līnija viedai pasta sūtījumu skenēšanai un automātiskai šķirošanai/analīzei.</t>
  </si>
  <si>
    <t>Kopsavilkuma dokuments, kurā pienācīgi pamatots, kā tika apmierinoši sasniegts atskaites punkts (tostarp visi būtiskie elementi), kopā ar atbilstošām saitēm uz pamatojošajiem pierādījumiem.
Šā dokumenta pielikumā iekļauj šādus dokumentārus pierādījumus:
a) kopiju apliecinājumam par pabeigšanu, kas izsniegts saskaņā ar valsts tiesību aktiem un apliecina viedās pasta skenēšanas sistēmas uzstādīšanu lidostas muitas kontroles punktā;
b) tādu tehnisko specifikāciju izrakstu, kas sasaista to prasības ar atskaites punkta sasniegšanu.</t>
  </si>
  <si>
    <t>6.1.2.4.i</t>
  </si>
  <si>
    <t>Infrastruktūras izveide kontroles dienestu funkciju īstenošanai Kundziņsalā</t>
  </si>
  <si>
    <t>182</t>
  </si>
  <si>
    <t>LV-C[C6]-I[6-1-2-4-i-]-M[182]</t>
  </si>
  <si>
    <t>Saņemta būvatļauja</t>
  </si>
  <si>
    <t>Būvvalde vai institūcija, kura pilda būvvaldes funkcijas,  ir izsniegusi būvatļauju.</t>
  </si>
  <si>
    <t>Kopsavilkuma dokuments, kurā pienācīgi pamatots, kā tika apmierinoši sasniegts askaites punkts (tostarp visi būtiskie elementi), kopā ar atbilstošām saitēm uz pamatojošajiem pierādījumiem.Šā dokumenta pielikumā iekļauj būvniecības projekta apstiprinājuma kopiju un kopiju būvvaldes lēmumam par atļaujas apstiprināšanu, kā arī apstiprinātās būvatļaujas kopiju.</t>
  </si>
  <si>
    <t>Paziņojums par atļaujas apstiprināšanas lēmumu</t>
  </si>
  <si>
    <t>Atskaites punkts ir pilnībā sasniegts, 19.12.2024. ir saņemta atzīme būvatļaujā par būvniecības nosacījumu izpildi.</t>
  </si>
  <si>
    <t>The measure has been fully reached on 19.12.2024. by recieving the mark of the fulfillment of the design conditions (i.e. after the approval of the construction project) and the note regarding the fulfillment of the conditions for the commencement of construction works.</t>
  </si>
  <si>
    <t>Atskaites punkta izpilde ir atkarīga no atskaites punktu Nr. 181 un Nr. 184 sasniegšanas, jo atskaites punkta Nr. 182 izpildei ir nepieciešami 12 kalendārie mēneši kopš brīža, kad ir sasniegti abi iepriekš minētie atskaites punkti. 
22.12.2023. Rīgas valstspilsētas pašvaldības Pilsētas attīstības departaments ir izsniedzis būvatļauju NR. BIS-BV-4.1-2023-7824 (DA-23-3590-abv) ar projektēšanas un būvdarbu uzsākšanas nosacījumiem. 
Atbilstoši 16.10.2023. noslēgtajam Vienotajam līgumam, 12 mēnešu laikā no Vienotā līguma noslēgšanas būvatļaujā jāsaņem atzīmi par būvdarbu uzsākšanas nosacījumu izpildi. 
Ar AF plāna grozījumiem pagarināts rādītāja sasniegšanas termiņš līdz 2024.g. 3.cet.
Vienotā līguma izpildē novērots projektēšanas darbu kavējums, kas galvenokārt saistīts ar ēku projekta izstrādi. Lai novērstu ietekmi kopējam projektam, no kopējās ieceres izdalīti vēl divas ieceres - paskaidrojuma raksts ģeotermālajiem urbumiem un atsevišķais būvprojekts ārējiem inzeniertīkliem. Šis tiek darīts, lai būvdarbi, kurus bija plānots veikt vēl 2024. gadā, tiktu uzsākti savlaicīgi. 18.09.2024. saņemta atzīme par būvniecības uzsākšanas nosacījumu izpildi daļai no veicamajiem darbiem (ģeotermālo urbumu ierīkošanai).
Atskaites punkts pilnībā ir sasniegts 19.12.2024. - būvatļaujā ir saņemta atzīme par projektēšanas nosacījumu izpildi (t.i., pēc būvprojekta apstiprināšanas) un atzīme par būvdarbu uzsākšanas nosacījumu izpildi.</t>
  </si>
  <si>
    <t>The implementation of the measure depends on the reference point no. 181 and no. 184, because measure no. 182 requires 12 calendar months from the moment both of the above milestones are reached.
22.12.2023 The City Development Department of the Municipality of Riga State City has issued building permit No. BIS-BV-4.1-2023-7824 (DA-23-3590-abv) with conditions for starting design and construction works.
According to the Unified Agreement concluded on 16.10.2023  , within 12 months from the conclusion of the Unified Agreement, note regarding the fulfillment of the conditions for the commencement of construction works must be received in the building permit.
With the amendments of the RRF plan, achievement of the measure has been extended until 3Q 2024. 
There is a delay in finishing the overall design works under the Unified Agreement. The delay is mostly related to finishing the design for the buildings. To prevent this delay from impacting the overall project, the desgin works have been split in to two additional permits - one for geothermal drilling and the other for external networks. This is being done to allow starting the part of the construction works which were planned for 2024 on time. On 18.10.2024. the City Development Department of the Municipality of Riga State City has issued building permit with conditions for starting design and construction works for a part of the construction works (geothermal drilling).
The measure has been fully reached on 19.12.2024. by recieving the mark of the fulfillment of the design conditions (i.e. after the approval of the construction project) and the note regarding the fulfillment of the conditions for the commencement of construction works.</t>
  </si>
  <si>
    <t>6.2.1.1.i</t>
  </si>
  <si>
    <t>AML inovāciju centra izveide noziedzīgi iegūtu līdzekļu legalizācijas identificēšanas uzlabošanai</t>
  </si>
  <si>
    <t>187</t>
  </si>
  <si>
    <t>LV-C[C6]-I[6-2-1-1-i-]-M[187]</t>
  </si>
  <si>
    <t>Kopsavilkuma dokuments, kurā pienācīgi pamatots, kā tika apmierinoši sasniegts atskaites punkts (tostarp visi būtiskie elementi), kopā ar atbilstošām saitēm uz pamatojošajiem pierādījumiem.
Šā dokumenta pielikumā iekļauj šādus dokumentārus pierādījumus:
a) kopijas apliecinājumiem par pabeigšanu, kas izsniegti saskaņā ar valsts tiesību aktiem un apliecina drošu platformu izveidošanu zināšanu apmaiņai, pārnesei un sniegšanai, tostarp nodrošinot, ka ir izveidota un darbojas pētniecības zāle, saziņas telpas un sistēmas iekšējie savienojumi ar iesaistītajām pusēm, kas nodrošina informācijas aizsardzību;
b) tādu tehnisko specifikāciju izrakstu, kas sasaista to prasības ar atskaites punkta sasniegšanu.</t>
  </si>
  <si>
    <t>IT platformas pabeigšana zināšanu apmaiņai un saziņai ar ieinteresētajām personām</t>
  </si>
  <si>
    <t>Turpinās darbs pie Finanšu izlūkdatu un zināšanu apmaiņas sadarbības platformas, lai stiprinātu naudas atmazgāšanas identifikāciju.</t>
  </si>
  <si>
    <t>The elaboration of the Financial Intelligence and Knowledge Sharing Collaboration Platform to strengthen money laundering identification continues.</t>
  </si>
  <si>
    <t>6.2.1.2.i</t>
  </si>
  <si>
    <t>Ekonomisko noziegumu izmeklēšanas kapacitātes stiprināšana</t>
  </si>
  <si>
    <t>188</t>
  </si>
  <si>
    <t>LV-C[C6]-I[6-2-1-2-i-]-M[188]</t>
  </si>
  <si>
    <t>Ir apstiprināts progresa ziņojums par rīcības plāna īstenošanu</t>
  </si>
  <si>
    <t>Ministru kabinets apstiprina progresa ziņojumu par to, kā tiek īstenots rīcības plāns ekonomisko noziegumu apkarošanas stiprināšanai. Informatīvajā ziņojumā apstiprina visu plānā izklāstīto mērķu īstenošanu.Plāns ir apstiprināts 2022. gadā, pamatojoties uz ieteikumiem, kas saņemti saskaņā ar REFORM ĢD Strukturālo reformu programmu un kurus sīkāk izklāstījusi Valsts policija.Plānā tiks noteikti īstenojamie pasākumi, termiņi un par īstenošanu atbildīgās struktūras.</t>
  </si>
  <si>
    <t>Kopsavilkuma dokuments, kurā pienācīgi pamatots, kā tika apmierinoši sasniegts atskaites punkts (tostarp visi būtiskie elementi), kopā ar atbilstošām saitēm uz pamatojošajiem pierādījumiem.Šā dokumenta pielikumā iekļauj kopiju apstiprinātā progresa ziņojumam par rīcības plāna īstenošanu un saiti uz šo publikāciju.</t>
  </si>
  <si>
    <t>Progresa ziņojuma apstiprināšana</t>
  </si>
  <si>
    <t>Progresa ziņojums attiecībā uz ekonomisko noziegumu izmeklēšanas kapacitātes stiprināšanu ir izstrādes procesā.</t>
  </si>
  <si>
    <t>A progress report on strengthening the capacity to investigate economic crimes is under development.</t>
  </si>
  <si>
    <t>Progresa ziņojums attiecībā uz ekonomisko noziegumu izmeklēšanas kapacitātes stiprināšanu tika iesniegts izskatīšanai IeM 2024.gada IV ceturksnī.</t>
  </si>
  <si>
    <t>The progress report regarding the strengthening of the economic crime investigation capacity was submitted to the MoI in the 4rd quarter of 2024.</t>
  </si>
  <si>
    <t>189</t>
  </si>
  <si>
    <t>LV-C[C6]-I[6-2-1-2-i-]-T[189]</t>
  </si>
  <si>
    <t>Atklāto krimināllietu saistībā ar noziedzīgiem nodarījumiem pret dabas vidi īpatsvars</t>
  </si>
  <si>
    <t>To atklāto noziedzīgo nodarījumu pret dabas vidi īpatsvars, kuri tiek atrisināti un nodoti tiesai 2024. gadā, ir vismaz 60 %.</t>
  </si>
  <si>
    <t>Kopsavilkuma dokuments, kurā pienācīgi pamatots, kā tika apmierinoši sasniegts mērķis (tostarp visi būtiskie elementi), kopā ar atbilstošām saitēm uz pamatojošajiem pierādījumiem. Šā dokumenta pielikumā iekļauj šādus dokumentārus pierādījumus: Valsts policijas gada pārskata kopiju un saiti uz to, kas apliecina, ka to atklāto noziedzīgo nodarījumu pret dabas vidi īpatsvars, kuri tiek atrisināti un nodoti tiesai 2024. gadā, ir vismaz 60 %.</t>
  </si>
  <si>
    <t>Lai celtu noziedzīgo nodarījumu pret dabas vidi atklāšanas īpatsvaru uz vismaz 60%, ir īstenoti vairāki pasākumi, kuru sasniegtie rezultāti veicina šī mērķa sasniegšanu. Īstenojot Valsts policijas strukturālo reformu laika periodā no 2022.gada līdz 2023.gadam ir pārstrukturēta Valsts policijas reģionu – Vidzemes, Zemgales, Kurzemes, Latgales, Rīgas reģionu pārvalžu darbība, visos reģionos ir izveidotas Valsts policijas mobilās vienības.
Reforma ir veicinājusi policijas spējas ātrāk reaģēt un sniegt labāku pakalpojumu, tādējādi tiek stiprināta policijas klātbūtne un spēja reaģēt, ne tikai operatīvi ierodoties notikuma vietā, bet arī veicot ikdienas uzraudzību, tajā skaitā arī noziegumu pret vidi jomā.
Nodrošinot labākas policijas spējas reaģēt uz iespējamiem noziedzīgiem nodarījumiem, tiek radīts pienesums noziedzīgo nodarījumu pret dabas vidi atklāšanai.</t>
  </si>
  <si>
    <t>In order to raise the detection rate of crimes against the natural environment to at least 60%, several measures have been implemented, the results of which contribute to the achievement of this goal. During the implementation of the structural reform of the State Police in the period from 2022 to 2023, the operation of the administrations of the State Police regions - Vidzeme, Zemgale, Kurzeme, Latgale, Riga regions - has been restructured, mobile units of the State Police have been established in all regions.
The reform has contributed to the ability of the police to respond faster and provide a better service, thereby strengthening the presence and ability of the police to respond, not only by promptly arriving at the scene, but also by daily monitoring, including in the field of crimes against the environment.
Providing better police capabilities to respond to possible criminal offenses contributes to the detection of environmental crimes.</t>
  </si>
  <si>
    <t>190</t>
  </si>
  <si>
    <t>LV-C[C6]-I[6-2-1-2-i-]-T[190]</t>
  </si>
  <si>
    <t>Sertificētu ekonomisko noziegumu izmeklētāju skaits programmā “Sertificēts nelikumīgi iegūtu līdzekļu legalizācijas apkarošanas speciālists (CAMS)”</t>
  </si>
  <si>
    <t>Vismaz 20 tiesībaizsardzības iestāžu amatpersonas ir ieguvušas sertificēta nelikumīgi iegūtu līdzekļu legalizācijas apkarošanas speciālista apliecību.</t>
  </si>
  <si>
    <t>Kopsavilkuma dokuments, kurā pienācīgi pamatots, kā tika apmierinoši sasniegts mērķis (tostarp visi būtiskie elementi), kopā ar atbilstošām saitēm uz pamatojošajiem pierādījumiem.Šā dokumenta pielikumā iekļauj šādus dokumentārus pierādījumus:a) apliecinājumus, kas pierāda, ka 20 tiesībaizsardzības iestāžu amatpersonas ir ieguvušas sertificēta nelikumīgi iegūtu līdzekļu legalizācijas apkarošanas speciālista apliecību;b) specifikācijas saskaņā ar mācību prasībām (t. i., konkrētas nelikumīgi iegūtu līdzekļu legalizācijas apkarošanas mācību svarīgākās jomas).</t>
  </si>
  <si>
    <t>2022.gadā 4 Valsts policijas nodarbinātie izgājuši apmācības programmā “Sertificēts nelikumīgi iegūtu līdzekļu legalizācijas apkarošanas speciālists (CAMS)”, arī 2023.gadā 4 Valsts policijas nodarbinātie izgājuši apmācības programmā “Sertificēts nelikumīgi iegūtu līdzekļu legalizācijas apkarošanas speciālists (CAMS)”, kopā iegūti 2 sertifikāti.
2024.gadā VP ir iesniegusi IeM ierosinājumu izmaiņām rādītājā, kas pašlaik tiek izskatītas Finanšu ministrijā un Eiropas Komisijā.</t>
  </si>
  <si>
    <t>In 2022, 4 employees of the State Police completed the training program "Certified Anti-Money Laundering Specialist (CAMS)" and In 2023 also 4 employees of the State Police completed the training program "Certified Anti-Money Laundering Specialist (CAMS)". There are 2 certificates obtained in total.
In 2024, the State Police submitted a proposal for changes to the indicator, which is currently being evaluated by the Ministry of Finance and the European Comission.</t>
  </si>
  <si>
    <t>191</t>
  </si>
  <si>
    <t>LV-C[C6]-I[6-2-1-2-i-]-T[191]</t>
  </si>
  <si>
    <t>Aprīkojums tiesībaizsardzības amatpersonām</t>
  </si>
  <si>
    <t>Mērķī ietver šāda aprīkojuma iegādi:-              200 mobilās darbstacijas;-              30 portatīvos printerus;-              4 lielapjoma serverus;-              3 videokonferenču aprīkojuma vienības.</t>
  </si>
  <si>
    <t>Kopsavilkuma dokuments, kurā pienācīgi pamatots, kā tika apmierinoši sasniegts mērķis (tostarp visi būtiskie elementi), kopā ar atbilstošām saitēm uz pamatojošajiem pierādījumiem.Šā dokumenta pielikumā iekļauj pirkumu sarakstu, katram pirkumam norādot:a) rēķina atsauces numuru un datumu;b) iegādāto priekšmetu aprakstu;c) pašvaldību, kas veikusi pirkumus.</t>
  </si>
  <si>
    <t>6.2.1.3.i</t>
  </si>
  <si>
    <t>Vienota tiesnešu, tiesu darbinieku, prokuroru, prokuroru palīgu un specializēto izmeklētāju (starpdisciplināros jautājumos) kvalifikācijas pilnveides mācību centra izveide</t>
  </si>
  <si>
    <t>192</t>
  </si>
  <si>
    <t>LV-C[C6]-I[6-2-1-3-i-]-M[192]</t>
  </si>
  <si>
    <t>Likuma un citu ar Tieslietu mācību centru saistīto tiesību aktu stāšanās spēkā</t>
  </si>
  <si>
    <t>Spēkā stājies:
-	likums par Tieslietu mācību centra institucionālā modeļa izveidi un darbību, tostarp tiesu iestāžu un Tieslietu padomes iesaistes definīciju mācību satura un metodikas jautājumos;
?	ir nodrošināts valsts budžeta finansējums mācību centra uzturēšanas izmaksu, personāla izmaksu un mācību satura izmaksu pilnīgai segšanai, ieskaitot mācību programmu atjaunināšanu, sākot no 2026. gada.</t>
  </si>
  <si>
    <t>The following has entered into force:
 - A law for the establishment and operation of the institutional model of the justice training centre entered into force, including the definition of the involvement of the judiciary and the Judicial Council on training content and methodology. 
 —State budget funding for the financing of the full coverage of the training centre’s maintenance costs, staff costs and training content expenses, including the updating of training programmes from 2026 onwards shall be ensured.</t>
  </si>
  <si>
    <t>Tieslietu ministrija</t>
  </si>
  <si>
    <t>Kopsavilkuma dokuments, kurā pienācīgi pamatots, kā tika apmierinoši sasniegts atskaites punkts (tostarp visi būtiskie elementi), kopā ar atbilstošām saitēm uz pamatojošajiem pierādījumiem.
Šā dokumenta pielikumā iekļauj šādus dokumentārus pierādījumus:
a) Tiesnešu mācību centra dibināšanas likuma kopiju un saiti uz to, tostarp atsauci uz norādi par spēkā stāšanos;
b) valsts budžeta likuma attiecīgo daļu kopiju un saiti uz tām, kā arī pievienotu dokumentu, kurā ir norāde uz tām daļām, kas attiecas uz atskaites punkta sasniegšanu, tostarp atsauci uz norādi par spēkā stāšanos.</t>
  </si>
  <si>
    <t>Mācību centra darbības tiesiskā regulējuma stāšanās spēkā; valsts budžeta likumā 2025. un 2026. gadam ir nodrošināts valsts finansējums.</t>
  </si>
  <si>
    <t>The following has entered into force:
- 01.11.2024. Law on the Judical Academy;
- 14.11.2024. Amendments to the law "On Judicial Power" ;
- 01.01.2025. The Law "On the State Budget for 2025 and the Budget Framework for 2025, 2026 and 2027".</t>
  </si>
  <si>
    <t>193</t>
  </si>
  <si>
    <t>LV-C[C6]-I[6-2-1-3-i-]-T[193]</t>
  </si>
  <si>
    <t>195</t>
  </si>
  <si>
    <t>LV-C[C6]-I[6-2-1-3-i-]-M[195]</t>
  </si>
  <si>
    <t>Mācību centra izveide</t>
  </si>
  <si>
    <t>Pabeigta nepieciešamā telpu pielāgošana (atjaunošana vai pārbūve) mācību centra vajadzībām. Nepieciešamā aprīkojuma iegāde un izstrāde mācību centra telpās. Mācību centra telpas ir atjaunotas un aprīkotas.</t>
  </si>
  <si>
    <t>Kopsavilkuma dokuments, kurā pienācīgi pamatots, kā tika apmierinoši sasniegts atskaites punkts (tostarp visi būtiskie elementi), kopā ar atbilstošām saitēm uz pamatojošajiem pierādījumiem.
Šā dokumenta pielikumā iekļauj šādus dokumentārus pierādījumus:
a) kopiju apliecinājumam par pabeigšanu, kas izsniegts saskaņā ar valsts tiesību aktiem un apliecina telpu pielāgošanas (atjaunošanas vai pārbūves) pabeigšanu;
b) ja aprīkojums iegādāts atsevišķi, aprīkojuma pirkumu sarakstu, tostarp iegādātos priekšmetus un pirkšanas datumus.</t>
  </si>
  <si>
    <t>Pabeigta mācību centra telpu pielāgošana (atjaunošana vai pārbūve) un aprīkojuma nodrošināšana</t>
  </si>
  <si>
    <t>6.3.1.r</t>
  </si>
  <si>
    <t>Valsts pārvaldes modernizācija</t>
  </si>
  <si>
    <t>Valsts kanceleja</t>
  </si>
  <si>
    <t>197</t>
  </si>
  <si>
    <t>LV-C[C6]-R[6-3-1-r-]-M[197]</t>
  </si>
  <si>
    <t>Apstiprināts progresa pārskats par valsts pārvaldes modernizācijas plāna īstenošanu</t>
  </si>
  <si>
    <t>Ministru kabinets ir apstiprinājis progresa ziņojumu par valsts pārvaldes modernizācijas plāna īstenošanu, kurā vajadzības gadījumā iekļauti plāna pasākumu grozījumi atbilstīgi plāna mērķiem.</t>
  </si>
  <si>
    <t>Kopsavilkuma dokuments, kurā pienācīgi pamatots, kā tika apmierinoši izpildīts starpposma rādītājs (tostarp visi būtiskie elementi), kopā ar atbilstošām saitēm uz pamatojošajiem pierādījumiem.Šā dokumenta pielikumā iekļauj šādus dokumentārus pierādījumus:a) progresa ziņojumu par valsts pārvaldes modernizācijas plāna īstenošanu;b) tā Ministru kabineta lēmuma kopiju, ar kuru apstiprināts progresa ziņojums par valsts pārvaldes modernizācijas plāna īstenošanu.</t>
  </si>
  <si>
    <t>6.3.1.1.i</t>
  </si>
  <si>
    <t>To valsts pārvaldes darbinieku skaits, kas sagatavoti vismaz vienā no programmām</t>
  </si>
  <si>
    <t>6.3.1.2.i</t>
  </si>
  <si>
    <t>6.3.1.3.i</t>
  </si>
  <si>
    <t>Publiskās pārvaldes inovācijas eko-sistēmas attīstība</t>
  </si>
  <si>
    <t>204</t>
  </si>
  <si>
    <t>LV-C[C6]-I[6-3-1-3-i-]-M[204]</t>
  </si>
  <si>
    <t>Tiesiskā regulējuma stāšanās spēkā attiecībā uz inovācijas ekosistēmu</t>
  </si>
  <si>
    <t>Stājas spēkā tiesiskais regulējums (pamatnostādnes, noteikumi, ieteikumi u. c.), lai atbalstītu valsts sektora inovācijas ekosistēmas attīstību.Regulējums citstarp risina šādas problēmas: 
-              Latvijas inovācijas ekosistēmas un tās pārvaldības sadrumstalotības samazināšanu;
-              sadarbības uzlabošanu starp iestādēm inovācijas politikas īstenošanā; 
-              vienotas sistēmas izveidi eksperimentiem.Ir izveidota un darbojas inovācijas laboratorija. Inovācijas laboratorijas galvenās funkcijas ir: 
1) publiskās inovācijas gadījumu izpētes izstrāde; 
2) inovatīvu risinājumu rašana valsts pārvaldes problēmām;
3) prototipu risinājumu testēšana; 
4) sabiedrības informēšana par inovāciju valsts pārvaldē.</t>
  </si>
  <si>
    <t>Kopsavilkuma dokuments, kurā pienācīgi pamatots, kā tika apmierinoši sasniegts atskaites punkts (tostarp visi būtiskie elementi), kopā ar atbilstošām saitēm uz pamatojošajiem pierādījumiem.
Šā dokumenta pielikumā iekļauj šādus dokumentārus pierādījumus:
a) kopijas tiesību aktiem un citiem dokumentiem, kas attiecas uz tiesiskā regulējuma izstrādi valsts sektora inovācijas ekosistēmai un inovācijas laboratorijas izveidi un kas publicēti oficiālajā izdevumā, tostarp atsauci uz norādi par spēkā stāšanos;
b) dokumentārus pierādījumus par inovācijas laboratorijas darbības uzsākšanu.</t>
  </si>
  <si>
    <t>Vienotas eksperimentālās sistēmas izstrāde un īstenošana valsts sektora inovācijai</t>
  </si>
  <si>
    <t>Procesā. Ministru Kabineta ieteikumu projekta darba dokuments ar nosaukumu "Valsts pārvaldes Inovācijas laboratoriju darbības pamatprincipi" ir papildināts, balstoties uz 2024. gada otrā pusgadā gūtajām atziņām, organizējot papildus inovācijas sprintus, iedvesmas konferenci "Celmauzis" un noslēdzot mācības par inovatīvām politikas plānošanas un dizaina metodēm, kas notika sadarbībā ar Goldsmitas Universitātes Londonā dizaina nodaļas vadītāju Duncan Fairfax un profesoru Mike Waller.</t>
  </si>
  <si>
    <t>In the process. The working document for the Cabinet of Ministers recommendation project titled “Basic Principles for the Operation of Innovation Laboratories in Public Administration” has been updated based on insights gained during the second half of 2024. These insights were gathered by organizing additional innovation sprints, the “Celmauzis” inspiration conference, and concluding training sessions on innovative policy planning and design methods in collaboration with Duncan Fairfax, Head of the Design Department at Goldsmiths, University of London, and Professor Mike Waller.</t>
  </si>
  <si>
    <t>205</t>
  </si>
  <si>
    <t>LV-C[C6]-I[6-3-1-3-i-]-M[205]</t>
  </si>
  <si>
    <t>Inovācijas laboratorijas finansiālās ilgtspējības nodrošināšana</t>
  </si>
  <si>
    <t>Sākot no 2026. gada, tiek nodrošināts valsts budžeta finansējums inovācijas laboratorijas darbībai.</t>
  </si>
  <si>
    <t>2025Q3</t>
  </si>
  <si>
    <t>Kopsavilkuma dokuments, kurā pienācīgi pamatots, kā tika apmierinoši sasniegts atskaites punkts (tostarp visi būtiskie elementi), kopā ar atbilstošām saitēm uz pamatojošajiem pierādījumiem.
Šā dokumenta pielikumā iekļauj valsts budžeta likuma attiecīgo daļu kopiju un saiti uz to publikāciju oficiālajā izdevumā, kas apliecina, ka inovācijas laboratorijas darbībai ir nodrošināts valsts budžeta finansējums, sākot no 2026. gada, kā arī pievienotu dokumentu, kurā ir norāde uz tām daļām, kas attiecas uz atskaites punkta sasniegšanu, tostarp atsauci uz norādi par spēkā stāšanos.</t>
  </si>
  <si>
    <t>Likuma “Par valsts budžetu 2026. gadam” stāšanās spēkā</t>
  </si>
  <si>
    <t>Procesā. Inovācijas laboratorijas turpmākai darbībai ik gadu ir paredzēti 66 000 eiro gadā, kas ir iekļauts Valsts budžeta bāzē un likumā "Par valsts budžetu 2025.gadam".</t>
  </si>
  <si>
    <t>In progress. For the operation of the Latvian State Chancellery Innovation Laboratory, €66,000 per year is provided annually in the Latvian State Chancellery budget, what is included in the State Budget for 2025.</t>
  </si>
  <si>
    <t>Procesā. Inovācijas laboratorijas turpmākai darbībai ik gadu ir paredzēti 66 000 eiro gadā, kas ir iekļauts Valsts budžeta bāzē un likumā "Par valsts budžetu 2025.gadam".
Ņemot vērā pieejamo finansējuma un papildus finansējuma nepieciešamību,  	Inovāciju laboratorija 2024.gadā sagatavoja un iesniedza pieteikumu prioritārajiem pasākumiem 2025.gadam.
Saskaņā ar 18.06. MK sēdē nolemto, jauni prioritārie pasākumi (PP) 2025.gadam tika akceptēti tikai ar valsts drošību saistītos pasākumos, savukārt, pārējo pasākumu finansējums bija  jāizvērtē un pēc iespējām jāpārdala no iekšējiem resursiem.</t>
  </si>
  <si>
    <t>In progress. For the operation of the Latvian State Chancellery Innovation Laboratory, €66,000 per year is provided annually in the Latvian State Chancellery budget, what is included in the State Budget for 2025. In 2024, the Innovation Laboratory prepared and submitted an application for more funding in 2025 as a priority event. However, according to the decision made in the 18.06.2024 cabinet meeting, new priority events (PE) for 2025 were only approved for events related to state security, while the funding regarding other events had to be evaluated and, where possible, reallocated from internal resources.</t>
  </si>
  <si>
    <t>6.3.1.4.i</t>
  </si>
  <si>
    <t>Atbalsta programmas atbalsta saņēmēji</t>
  </si>
  <si>
    <t xml:space="preserve">Atbalsta programmas </t>
  </si>
  <si>
    <t>6.4.4.r</t>
  </si>
  <si>
    <t>IUB IT un analītiskās kapacitātes stiprināšana</t>
  </si>
  <si>
    <t>214</t>
  </si>
  <si>
    <t>LV-C[C6]-R[6-4-4-r-]-M[214]</t>
  </si>
  <si>
    <t>Pabeigta publikāciju vadības sistēmas atjaunināšana</t>
  </si>
  <si>
    <t>Pieejama publikāciju vadības sistēma, kas nodrošina:
-	tiešsaistes piekļuvi;
-	e-formu publicēšanu;
-	pārskatu par iepirkumu statistiku;
-	klientu profilu pieejamību;
-	iepirkumu sūdzību procesa moduli, pirmspārbaužu veikšanas moduli;
-	moduli administratīvā pārkāpumā procesa lietām;
-	sodītu personu pārbaudi pirms to iekļaušanas iepirkumu komisijā.</t>
  </si>
  <si>
    <t>Kopsavilkuma dokuments, kurā pienācīgi pamatots, kā tika apmierinoši sasniegts atskaites punkts (tostarp visi būtiskie elementi), kopā ar atbilstošām saitēm uz pamatojošajiem pierādījumiem.
Šā dokumenta pielikumā iekļauj šādus dokumentārus pierādījumus:
a) kopiju apliecinājumam par pabeigšanu, kas izsniegts saskaņā ar valsts tiesību aktiem un apliecina, ka publikāciju vadības sistēmas uzlabošana ir pabeigta un sistēma ir pieejama;
b) saiti uz publiski pieejamām sistēmas daļām;
c) izrakstus no iekšējās sistēmas, kas pierāda tās funkcionalitāti atbilstoši atskaites punkta aprakstā paredzētajam.
 Kopējā sistēmas funkcionalitātē ietilpst iepirkumu sūdzību process, pirmspārbaudes un administratīvā pārkāpuma procesa lietas.</t>
  </si>
  <si>
    <t>Lietotājiem pieejama publikāciju vadības sistēma.</t>
  </si>
  <si>
    <t>Pabeigts projekta 0. posms, kurā nodrošināta projekta plāna un sākotnējā sistēmas dokumentācijas izstrāde. Pabeigts 1. un 2.1. un 2.2. posms, kurā nodrošināta sistēmas analīze un izstrāde saskaņā ar sistēmas izstrādes grafiku, kā arī pabeigts 3.posms, kurā nodrošināta sistēmas pilotdarbināšana, kā arī nodrošināta papildu funkcionalitāšu izstrāde.</t>
  </si>
  <si>
    <t>Stage 0 of project has been completed, ensuring the development of the design plan and the initial system documentation. Stage 1, 2.1 and 2.2 have been completed, ensuring the system analysis and development in accordance with the system development schedule. Stage 3 has been completed, ensuring the system pilot operation as well as the development of additional functionalities.</t>
  </si>
  <si>
    <t>Tika uzsāktas un pabeigtas sekojošas aktivitātes: 
0. posmā: 
- izstrādāts sistēmas arhitektūras apraksts; 
- izstrādāts sistēmas projektējuma apraksts; 
- precizēts Tīmekļa pakalpju apraksts; 
- izstrādāts projekta pārvaldības plāns; 
- izstrādāts sistēmas izstrādes un ieviešanas plāns.
1. posmā:
- veikta Pircēja/iestādes biznesa procesu sistēmanalīze un izstrāde;
- veikta Juridiskā departamenta biznesa procesu sistēmanalīze un izstrāde;
- veikta Kontroles departamenta biznesa procesu sistēmanalīze; 
- nodrošināta Administratīvo sodu departamenta biznesa procesu sistēmanalīze;
- nodrošināta datu glabātuves sistēmanalīze.
2.1. posmā:
- nodrošināta Kontroles departamenta biznesa procesu izstrāde;
- nodrošināta Administratīvo sodu departamenta biznesa procesu izstrāde;
- veikta lietotāju pārvaldības sistēmanalīze un izstrāde;
- uzsākta Informācijas departamenta biznesa procesu sistēmanalīze;
- uzsākta metodoloģijas izstrāde datu analītikas rīka rādītājiem;
- nodrošināta pasūtītāju reitinga rīka sistēmanalīze un metodoloģijas pārskatīšana un uzsākta izstrāde;
- nodrošināta sodīto personu reģistra izstrāde un pieejamība Pircēja/iestādes darba vietā;
- uzsākta publiskās vides sistēmanalīze un izstrāde.
2.2.posmā: 
- nodrošināta Informācijas departamenta biznesa procesu izstrāde;
- nodrošināta sistēmas administrēšanas izstrāde un papildināta lietotāja atbalsta funkcionalitāte;
- nodrošināta datu analītikas rīka izstrāde un atkļūdošana;
- nodrošināta Publiskās vides izstrāde.
3. posmā:
- nodrošināta sistēmas pilotdarbināšana un atkļūdošana;
- nodrošināta e-veidlapu moduļa integrācija;
- nodota sistēmas pamatfunkcionalitāte iekšējiem un ārējiem lietotājiem, kā arī nodrošināta datu nodošana atvērto datu formātā. Izstrādātas papildfunkcionalitātes, kas identificētas un izstrādātas sistēmas izstrādes periodā.</t>
  </si>
  <si>
    <t>The following activities have been initiated and completed:
stage 0:
- a description of the architecture of the system has been developed;
- a description of the design of the system has been developed;
- the description of the Web services has been specified;
- a project management plan has been drawn up;
- a system development and implementation plan has been developed.
stage 1:
- a system analysis and development of the buyer/institution's business processes;
- a system analysis and development of the business processes of Legal department;
- a system analysis of the business processes of Control department has been performed;
- a system analysis of the business processes of Administrative punishment department has been performed;
- a system analysis of the data storage facility has been performed.
stage 2.1:
- the business processes of Control department has been developed;
- the business processes of Administrative punishment department has been developed;
- a system analysis and development of the user management;
- a system analysis of the business processes of Information department has been initiated;
- the development of methodology for the metrics of data analytics tool has been initiated;
- a system analysis of the buyer rating tool and the review of it's methodology has been performed, and the development of the tool has been initiated;
- the register of punished persons has been developed and made available in the buyer/institution's workplace;
- a system analysis and development of the system's public environment has been initiated.
stage 2.2:
- the business processes of Information department has been developed;
- the system administration functionality has been developed and the user management functionality has been enhanced;
- the data analytics tool has been developed and debugged;
- the system's public environment has been developed.
stage 3:
- the system's pilot operation and debugging has been ensured;
- the e-Forms module has been integrated into the system; 
- the core functionality of the system has been delivered to internal and external users, as well as data transfer in the open data format. Additional functionalities identified and developed during the system development phase have been implemented.</t>
  </si>
  <si>
    <t>REPowerEU</t>
  </si>
  <si>
    <t>7.1.1</t>
  </si>
  <si>
    <t>Enerģijas sektora transformācija</t>
  </si>
  <si>
    <t>215</t>
  </si>
  <si>
    <t>LV-C[C7]-R[7-1-r-]-M[215]</t>
  </si>
  <si>
    <t>Energokopienu reģistrēšanas un darbības noteikumi</t>
  </si>
  <si>
    <t>Spēkā stājušies Ministru kabineta noteikumi, kas paredz:
- energokopienu reģistrācijas un darbības nosacījumus un kārtību;
- pienākumu pašvaldībām, kuras darbojas kopienās, daļu no kopienā saražotās elektroenerģijas daudzuma vai no tā iegūtā labuma novirzīt mazaizsargātām sabiedrības grupām;
– pienākumu elektroenerģijas tirgotājiem ieviest vismaz vienu produktu elektroenerģijas iegādei no energokopienām</t>
  </si>
  <si>
    <t>Klimata un enerģētikas ministrija</t>
  </si>
  <si>
    <t>Kopija publikācijai oficiālajā izdevumā, kopā ar kopsavilkuma dokumentu, kurā pienācīgi pamatots, kā tika  sasniegts atskaites punkts. Šajā kopsavilkuma dokumentā iekļauj atsauci uz attiecīgajiem noteikumiem par spēkā stāšanos un noteikumiem, ar kuriem izpilda  atskaites punkta būtiskos elementus , kuri uzskaitīti Padomes Īstenošanas lēmuma pielikumā sniegtajā atskaites punkta un attiecīgā pasākuma aprakstā.	Stājas spēkā Ministru kabineta noteikumi, ar kuriem:
- paredz energokopienu reģistrācijas un darbības nosacījumus un procedūras;
- ievieš pienākumu vietējām un reģionālajām iestādēm daļu no energokopienā saražotās elektroenerģijas vai no tās gūtā ekonomiskā labuma novirzīt neaizsargātām sabiedrības grupām;
- ievieš pienākumu elektroenerģijas tirgotājiem piedāvāt vismaz vienu produktu elektroenerģijas iegādei no energokopienām.</t>
  </si>
  <si>
    <t>Attiecīgā tiesību akta stāšanās spēkā</t>
  </si>
  <si>
    <t>Energokopienu reģistrēšanas un darbības noteikumu sākotnējais projekts paredz iekļaut nosacījumus, kas:
- paredz energokopienu reģistrācijas un darbības nosacījumus un procedūras;
- ievieš pienākumu pašvaldībām daļu no energokopienā saražotās elektroenerģijas vai no tās gūtā ekonomiskā labuma novirzīt neaizsargātām sabiedrības grupām.
Izstrādātie grozījumi Elektroenerģijas tirgus likumā paredz ieviest pienākumu elektroenerģijas tirgotājiem piedāvāt vismaz vienu produktu elektroenerģijas iegādei no energokopienām jeb tā saukto energokopienu universālo pakalpojumu.</t>
  </si>
  <si>
    <t>Draft regulations of Cabinet of Ministers for registering and operating energy communities include:
- conditions and procedures for registering and operating energy communities; 
- introduce the obligation for municipalities to direct a part of the amount of electricity produced in the energy community, or the economic benefit obtained from it, to vulnerable groups of society.
The developed amendments to the Electricity Market Law include the introduction of the obligation for electricity traders to offer at least one product for the purchase of electricity from energy communities, or the so-called universal service of energy communities.</t>
  </si>
  <si>
    <t>216</t>
  </si>
  <si>
    <t>LV-C[C7]-R[7-1-r-]-M[216]</t>
  </si>
  <si>
    <t>Grozījumi elektroenerģijas tirdzniecības un lietošanas noteikumos, kas paredz neto norēķinu sistēmas darbību</t>
  </si>
  <si>
    <t>Stājas spēkā grozījumi elektroenerģijas tirdzniecības un lietošanas noteikumos, kas paredz neto norēķinu sistēmas darbības kārtību, un paredz:
- nosacījumu, ka enerģijas koplietošana ir iespējama ārpus daudzdzīvokļu ēkas, neveidojot enerģijas kopienu;
- iespēju viena elektroenerģijas lietotāja objektā saražoto elektroenerģiju izmantot citā tā paša lietotāja objektā neatkarīgi no objektu atrašanās vietas. Vienīgie ierobežojumi var būt, ka i) iekārtas atrodas Latvijas Republikas teritorijā un ii) ir pieslēgtas vienam un tam pašam elektroenerģijas sadales sistēmas operatoram;
- pienākumu elektroenerģijas tirgotājiem ieviest vismaz vienu produktu elektroenerģijas iegādei no mikroģeneratoru īpašniekiem, kuri vēlas darboties neto norēķinu sistēmā.</t>
  </si>
  <si>
    <t>Kopija publikācijai oficiālajā izdevumā, kopā ar kopsavilkuma dokumentu, kurā pienācīgi pamatots, kā tika sasniegts atskaites punkts. Šajā kopsavilkuma dokumentā iekļauj atsauci uz attiecīgajiem  noteikumiem par spēkā stāšanos un noteikumiem, ar kuriem izpilda atskaites punkta būtiskos elementus , kuri uzskaitīti Padomes Īstenošanas lēmuma pielikumā sniegtajā atskaites punkta un attiecīgā pasākuma aprakstā. Štājušies spēkā grozījumi elektroenerģijas tirdzniecības un lietošanas noteikumos, kas ietver:
- nosacījumu, ka enerģijas koplietošana ir iespējama ārpus daudzdzīvokļu ēkas, bez nepieciešamības veidot un reģistrēt energokopienu
- iespēju izmantot vienā lietotāja objektā saražoto elektoroenerģiju tā paša lietotāja citā objektā, neatkarīgi no iekārtu atrašanās vietas.
- pienākumu elektroenerģijas tirgotājiem ieviest vismaz vienu produktu elektroenerģijas iegādei no lietotājiem, kas darbojas neto norēķinu sistēmā.</t>
  </si>
  <si>
    <t>Spēkā stājušies grozījumi Ministru kabienta noteikumos par elketroenerģijas tirdzniecību un lietošanu, kas nosaka neto norēķinu sistēmas darbību.
Spēkā stājušies energokopienu reģistrēšanas un darbības noteikumi, kas ietver saistīto aktīvo lietotāju regulējumu, lai nodrošinātu iespēju aktīvajiem lietotājiem kopīgot elektroenerģiju ārpus vienas ēkas robežām, nereģistrējoties energokopienu reģistrā.</t>
  </si>
  <si>
    <t>Entry in force of amendments of regulations of the Cabinet of Ministers of electricity trade and consumption, that regulates the net billing system.
Entry in force of regulation of the Cabinet of Ministers on Registering and operating energy communities that includes the regulation for associated active users to ensure the possibility for active users to share electricity outside the boundaries of the same building without registering in the register of energy communities.</t>
  </si>
  <si>
    <t>Stājušies spēkā grozījumi elektroenerģijas tirdzniecības un lietošanas noteikumos un energokopienu reģistrēšanas un darbības noteikumi, kas ietver:
- nosacījumu, ka enerģijas koplietošana ir iespējama ārpus daudzdzīvokļu ēkas, bez nepieciešamības veidot un reģistrēt energokopienu (tiekai viena lietotāja līmenī);
- iespēju izmantot vienā lietotāja objektā saražoto elektoroenerģiju tā paša lietotāja citā objektā, neatkarīgi no iekārtu atrašanās vietas. Vienīgie ierobežojumi ir tādi, ka iekārtām i) ir jāatrodas Latvijas Republikas teritorijā un ii) jābūt pieslēgtām Latvijas Republikā esošajai elektroenerģijas pārvades un sadales sistēmai;
- pienākumu elektroenerģijas tirgotājiem ieviest vismaz vienu produktu elektroenerģijas iegādei no lietotājiem, kas darbojas neto norēķinu sistēmā.</t>
  </si>
  <si>
    <t>Entry into force of amendments to the regulation on electricity trade and consumption and regulation on registering and operating energy communities, that introduce: 
- the condition that energy sharing is possible beyond the multi-apartment building without the need to create an energy community (only in level of one electricity user and its several objects);  
- the possibility to use the amount of electricity produced in the facility of one electricity user to cover the consumption needs of another facility of the same user, regardless of the location of the facilities. The only limitations are that the facilities shall be i) located in the territory of the Republic of Latvia and ii) switched on for the existing electricity transmission and distribution system in the Republic of Latvia. 
- the obligation for electricity traders to introduce at least one product for the purchase of electricity from self-consumers operating a micro-generator facility and sing net billing system.</t>
  </si>
  <si>
    <t>217</t>
  </si>
  <si>
    <t>LV-C[C7]-R[7-1-r-]-M[217]</t>
  </si>
  <si>
    <t>Noteikumi par elektroenerģijas tīkla optimizāciju</t>
  </si>
  <si>
    <t>Stājas spēkā Ministru kabineta noteikumi, kas — ļauj piekļūt tīkla pieslēgumpunktam elektrostacijām, kuras varētu izmantot dažādas ražošanas
tehnoloģijas un kuru kombinētā ražošanas jauda pārsniedz tīkla
pieslēgumpunkta jaudu; — paredz nosacījumus šādu kombinētu ražošanas jaudu darbībai, kā arī konkrētu ražošanas iekārtu ieslēgšanai un izslēgšanai.</t>
  </si>
  <si>
    <t>Kopija publikācijai oficiālajā izdevumā, kopā ar kopsavilkuma dokumentu, kurā pienācīgi pamatots, kā tika  sasniegts atskaites punkts. Šajā kopsavilkuma dokumentā iekļauj atsauci uz attiecīgajiem  noteikumiem par spēkā stāšanos un noteikumiem, ar kuriem izpilda  atskaites punkta būtiskos elementus , kuri uzskaitīti Padomes Īstenošanas lēmuma pielikumā sniegtajā atskaites punkta un attiecīgā pasākuma aprakstā.	Stājas spēkā Ministru kabineta noteikumi, ar kuriem:
-	ļauj piekļūt tīkla pieslēgumpunktam elektrostacijām, kurās var izmantot dažādas ražošanas tehnoloģijas un kuru kopējā ražošanas jauda pārsniedz tīkla pieslēgumpunkta jaudu;
-	paredz nosacījumus šādu kopējo ražošanas jaudu darbībai, kā arī konkrētu ražošanas iekārtu ieslēgšanai un izslēgšanai.</t>
  </si>
  <si>
    <t>Tiesību normas, kas norāda uz minēto noteikumu stāšanos spēkā</t>
  </si>
  <si>
    <t>Izstrādāti un Latvijas Republikas Saeimā iesniegti grozījumi Elektroenerģijas tirgus likumā.</t>
  </si>
  <si>
    <t>Amendments to the Electricity Market Law have been developed and submitted to the Saeima of the Republic of Latvia.</t>
  </si>
  <si>
    <t>Izstrādāti un Latvijas Republikas Saeimā iesniegti grozījumi Elektroenerģijas tirgus likumā, kas paredz elastīgā pakalpojuma ieviešanu un iespēju piekļūt tīkla pieslēgumpunktam elektrostacijām, kurās var izmantot dažādas ražošanas tehnoloģijas un kuru kopējā ražošanas jauda pārsniedz tīkla pieslēgumpunkta jaudu, kā arī paredz nosacījumus šādu kopējo ražošanas jaudu darbībai, kā arī konkrētu ražošanas iekārtu ieslēgšanai un izslēgšanai.</t>
  </si>
  <si>
    <t>Amendments to the Electricity Market Law have been developed and submitted to the Parliament of the Republic of Latvia, that include the introduction of flexible service and the possibility of accessing the network connection point for power stations that can use different production technologies and whose total production capacity exceeds the capacity of the network connection point, as well as providing conditions for the operation of such total production capacities, as also for switching on and off specific production equipment.</t>
  </si>
  <si>
    <t>218</t>
  </si>
  <si>
    <t>LV-C[C7]-R[7-1-r-]-M[218]</t>
  </si>
  <si>
    <t>Noteikumi par biometānu, kas transportēts ārpus dabasgāzes pārvades un
sadales sistēmām</t>
  </si>
  <si>
    <t>Stājas spēkā Ministru kabineta noteikumi, kas paredz: — nosacījumus ilgtspējīga biometāna, kas transportēts ārpus dabasgāzes pārvades un sadales
sistēmas, ievadei kopējā dabasgāzes piegādes sistēmā; — iespēju mazajiem biometāna ražotājiem iesūknēt saražoto ilgtspējīgo biometānu kopējā dabasgāzes piegādes sistēmā.</t>
  </si>
  <si>
    <t>Kopija publikācijai oficiālajā izdevumā, kopā ar kopsavilkuma dokumentu, kurā pienācīgi pamatots, kā tika  sasniegts atskaites punkts. Šajā kopsavilkuma dokumentā iekļauj atsauci uz attiecīgajiem  noteikumiem par spēkā stāšanos un noteikumiem, ar kuriem izpilda  atskaites punkta būtiskos elementus , kuri uzskaitīti Padomes Īstenošanas lēmuma pielikumā sniegtajā atskaites punkta un attiecīgā pasākuma aprakstā.</t>
  </si>
  <si>
    <t>Pieņemti grozījumi Enerģētikas likumā.
Tiek izstrādāts regulējums biometāna ilgtspējas kritēriju noteikšanai.</t>
  </si>
  <si>
    <t>Amendments to the Energy Law have been adopted.
A regulation is being developed for determining biomethane sustainability criteria.</t>
  </si>
  <si>
    <t>Pieņemti grozījumi Enerģētikas likumā, kas paredz normas ārpus dabasgāzes sistēmas transportēta biometāna ievadei dabasgāzes pārvades sistēmā un iespēju mazajiem biometāna ražotājiem ievadīt saražoto biometānu kopējā dabasgāzes piegādes sistēmā.
Tiek izstrādāts regulējums biometāna ilgtspējas kritēriju noteikšanai.</t>
  </si>
  <si>
    <t>Amendments to the Energy Law have been adopted, tjat include regulation for the injection of biomethane transported outside the natural gas system into the natural gas transmission system and the possibility for small biomethane producers to introduce the produced biomethane into the common natural gas supply system.
A regulation is being developed for determining biomethane sustainability criteria.</t>
  </si>
  <si>
    <t>7.1.1.1.i</t>
  </si>
  <si>
    <t>Elektroenerģijas pārvades sistēmas sinhronizācija</t>
  </si>
  <si>
    <t>220</t>
  </si>
  <si>
    <t>LV-C[C7]-I[7-2-i-]-M[220]</t>
  </si>
  <si>
    <t>Līgumi par 60 MW enerģiju uzkrājošo bateriju sistēmas uzstādīšanu un
IT risinājumu pārvades tīkla pārvaldībai</t>
  </si>
  <si>
    <t>Piešķirtas tiesības slēgt līgumus par 60 MW enerģiju uzkrājošo bateriju sistēmas uzstādīšanu Rēzeknē un IT risinājumu pārvades tīkla pārvaldībai</t>
  </si>
  <si>
    <t>Kopsavilkuma dokuments, kurā pienācīgi pamatots, kā tika  sasniegts atskaites punkts (tostarp visi būtiskie elementi, kas uzskaitīti Padomes Īstenošanas lēmuma pielikumā sniegtajā atskaites punkta un attiecīgā pasākuma aprakstā), kopā ar atbilstošām saitēm uz pamatojošajiem pierādījumiem.
Šā dokumenta pielikumā iekļauj piešķirto līgumu kopijas.</t>
  </si>
  <si>
    <t>Piešķirtas tiesības slēgt līgumus</t>
  </si>
  <si>
    <t>Procesā. Noslēgts līgums starp akciju sabiedrību “Augstsprieguma tīkls” un Centrālo finanšu un līgumu aģentūru par projekta un tā ietvaros sasniedzamo rādītāju īstenošanu.</t>
  </si>
  <si>
    <t>A contract has been signed between the joint-stock company “Augstsprieguma tīkls” and the Central Finance and Contracts Agency on the implementation of the project and the indicators to be achieved within its framework.</t>
  </si>
  <si>
    <t>2024.gada 17.oktobrī noslēgts līgums starp akciju sabiedrību “Augstsprieguma tīkls” un Centrālo finanšu un līgumu aģentūru par projekta un tā ietvaros sasniedzamo rādītāju īstenošanu. Saskaņā ar iesniegto projekta progresa pārskatu turpinās atskaites punkta īstenošana.</t>
  </si>
  <si>
    <t>On October 17, 2024, a contract was signed between the joint-stock company “Augstsprieguma tīkls” and the Central Finance and Contracts Agency on the implementation of the project and the indicators to be achieved within it. According to the submitted project progress report, the implementation of the milestone continues.</t>
  </si>
  <si>
    <t>221</t>
  </si>
  <si>
    <t>LV-C[C7]-I[7-2-i-]-T[221]</t>
  </si>
  <si>
    <t>Enerģiju uzkrājošo bateriju sistēma (EUBS)</t>
  </si>
  <si>
    <t>Rēzeknē ir uzstādīta 60 MW enerģiju uzkrājošo bateriju sistēma (EUBS).</t>
  </si>
  <si>
    <t>MW</t>
  </si>
  <si>
    <t>Kopsavilkuma dokuments, kurā pienācīgi pamatots, kā tika  sasniegts mērķis (tostarp visi būtiskie elementi, kas uzskaitīti Padomes Īstenošanas lēmuma pielikumā sniegtajā mērķa un attiecīgā pasākuma aprakstā), kopā ar atbilstošām saitēm uz pamatojošajiem pierādījumiem.
Šā dokumenta pielikumā iekļauj šādus dokumentārus pierādījumus:
-	darbuzņēmēja(-u) un līgumslēdzējas(-u) iestādes(-žu) parakstītu(-us) apliecinājumu(-us) par elektroenerģiju uzkrājošo bateriju sistēmas (BESS) uzstādīšanas darbu pabeigšanu un to, ka elektroenerģijas uzkrāšanas jauda ir 60 MW.	Rēzeknē ir uzstādīta 60 MW elektroenerģiju uzkrājošo bateriju sistēma (BESS).</t>
  </si>
  <si>
    <t>222</t>
  </si>
  <si>
    <t>LV-C[C7]-I[7-2-i-]-M[222]</t>
  </si>
  <si>
    <t>IT risinājums elektroenerģijas pārvades tīkla pārvaldībai</t>
  </si>
  <si>
    <t>Ir ieviests IT risinājums elektroenerģijas pārvades tīkla pārvaldībai. Tas ietver:— kiberdrošības risinājuma īstenošanu attiecībā uz kritiski svarīgu enerģijas pārvades infrastruktūru; — koncepcijas izstrādi un programmatūras risinājumu iegādi un uzstādīšanu, lai viedi pārvaldītu atjaunīgo energoresursu elektroenerģijas savienojumus ar valsts elektroenerģijas pārvades tīklu.</t>
  </si>
  <si>
    <t>Kopsavilkuma dokuments, kurā pienācīgi pamatots, kā tika sasniegts atskaites punkts (tostarp visi būtiskie elementi, kas uzskaitīti Padomes Īstenošanas lēmuma pielikumā sniegtajā atskaites punkta un attiecīgā pasākuma aprakstā), kopā ar atbilstošām saitēm uz pamatojošajiem pierādījumiem.
Šā dokumenta pielikumā iekļauj šādus dokumentārus pierādījumus:
-	darbuzņēmēja(-u) un līgumslēdzējas(-u) iestādes(-žu) parakstītu(-us) apliecinājumu(-us) par IT risinājuma pabeigšanu un ieviešanu, tostarp visu atskaites punkta aprakstā noteikto prasību izpildi.	Ir ieviests IT risinājums elektroenerģijas pārvades tīkla pārvaldībai. Tas ietver:
-	kiberdrošības risinājuma ieviešanu attiecībā uz kritiski svarīgu elektroenerģijas pārvades infrastruktūru;
-	koncepcijas izstrādi un programmatūras risinājumu iegādi un uzstādīšanu, lai viedi pārvaldītu atjaunojamās elektroenerģijas savienojumus ar valsts elektroenerģijas pārvades tīklu.</t>
  </si>
  <si>
    <t>Ieviests IT risinājums elektroenerģijas pārvades tīkla pārvaldībai</t>
  </si>
  <si>
    <t>7.1.1.3.i</t>
  </si>
  <si>
    <t>Biometāna īpatsvara galapatēriņā palielināšana</t>
  </si>
  <si>
    <t>230</t>
  </si>
  <si>
    <t>LV-C[C7]-I[7-4-i-]-M[230]</t>
  </si>
  <si>
    <t>Piešķirtas tiesības slēgt līgumus par
reģionāla biometāna ievades punkta būvniecību un par IT risinājumu tā viedai
pārvaldībai</t>
  </si>
  <si>
    <t>Piešķirtas tiesības slēgt līgumus par reģionāla biometāna ievades punkta izbūvi un IT risinājumu attiecībā uz ievades punkta viedu pārvaldību.</t>
  </si>
  <si>
    <t>Kopsavilkuma dokuments, kurā pienācīgi pamatots, kā tika  sasniegts atskaites punkts (tostarp visi būtiskie elementi), kopā ar atbilstošām saitēm uz pamatojošajiem pierādījumiem.
Šā dokumenta pielikumā iekļauj piešķirto līgumu kopijas.</t>
  </si>
  <si>
    <t>Paziņojums par līgumu slēgšanas tiesību piešķiršanu</t>
  </si>
  <si>
    <t>Procesā. Noslēgts līgums starp  akciju sabiedrību “Conexus Baltic Grid” un Centrālo finanšu un līgumu aģentūru par projekta un tā ietvaros sasniedzamo rādītāju īstenošanu.</t>
  </si>
  <si>
    <t>In the process. A contract has been signed between the joint-stock company "Conexus Baltic Grid" and the Central Finance and Contracts Agency on the implementation of the project and the indicators to be achieved within its framework.</t>
  </si>
  <si>
    <t>2024.gada 1.novembrī noslēgts līgums starp akciju sabiedrību “Conexus Baltic Grid” un Centrālo finanšu un līgumu aģentūru par projekta un tā ietvaros sasniedzamo rādītāju īstenošanu. Saskaņā ar iesniegto projekta progresa pārskatu turpinās atskaites punkta īstenošana.</t>
  </si>
  <si>
    <t>On November 1, 2024, a contract was signed between the joint-stock company "Conexus Baltic Grid" and the Central Finance and Contracts Agency on the implementation of the project and the indicators to be achieved within it. According to the submitted project progress report, the implementation of the milestone continues.</t>
  </si>
  <si>
    <t>231</t>
  </si>
  <si>
    <t>LV-C[C7]-I[7-4-i-]-M[231]</t>
  </si>
  <si>
    <t>Pabeigts reģionālais biometāna ievades punkts</t>
  </si>
  <si>
    <t>Reģionāla biometāna ievades punkta būvniecības pabeigšana Viss caur jauno punktu esošajos cauruļvados ievadītais biometāns atbilst ilgtspējas un siltumnīcefekta gāzu emisiju aiztaupījuma kritērijiem, kas noteikti 29.–31. pantā, un noteikumiem par pārtikas un dzīvnieku barības biodegvielām, kas izklāstīti 26. pantā pārskatītajā Atjaunojamo energoresursu direktīvā (ES) 2018/2001 un saistītajos īstenošanas un deleģētajos aktos.</t>
  </si>
  <si>
    <t>Kopsavilkuma dokuments, kurā pienācīgi pamatots, kā tika  sasniegts atskaites punkts (tostarp visi būtiskie elementi), kopā ar atbilstošām saitēm uz pamatojošajiem pierādījumiem.
Šā dokumenta pielikumā iekļauj:
-	darbuzņēmēja(-u) un līgumslēdzējas(-u) iestādes(-žu) parakstītu(-us) apliecinājumu(-us) par reģionālā biometāna ievades punkta būvniecības pabeigšanu;
-	normatīvo aktu, kas apliecina, ka caur jauno punktu var ievadīt tikai biometānu, kas i) ir sertificēts kā ilgtspējīgs saskaņā ar pārskatītās Atjaunojamo energoresursu direktīvas (ES) 2018/2001 29. pantā noteiktajiem ilgtspējības kritērijiem, izmantojot brīvprātīgas sertifikācijas shēmas, kuras atzinusi Eiropas Komisija saskaņā ar tās pašas pārskatītās direktīvas 30. pantu, un ii) ir reģistrēts Savienības Biodegvielu datubāzē (UDB) saskaņā ar tās pašas pārskatītās direktīvas 31.a pantu.	Reģionālā biometāna ievades punkta būvniecības pabeigšana. Biometāns, ko caur jauno punktu ievada esošajos cauruļvados, atbilst ilgtspējas un siltumnīcefekta gāzu emisiju ietaupījuma kritērijiem, kas noteikti pārskatītās Atjaunojamo energoresursu direktīvas (ES) 2018/2001 29.–31. pantā, un noteikumiem par biodegvielām, ko ražo no pārtikas un lopbarības kultūrām, kuri izklāstīti tās pašas pārskatītās direktīvas 26. pantā un saistītajos īstenošanas un deleģētajos aktos.</t>
  </si>
  <si>
    <t>Būvniecība pabeigta</t>
  </si>
  <si>
    <t>Sasniedzamā skaitliskā vērtība</t>
  </si>
  <si>
    <t>Aktuālā rādītāju skaitliskā vērtība</t>
  </si>
  <si>
    <t>Pasākums svītrots no darbības programmas</t>
  </si>
  <si>
    <t>Rādītājs Kods</t>
  </si>
  <si>
    <t>Rādītājs CID kods</t>
  </si>
  <si>
    <t>3.1</t>
  </si>
  <si>
    <t>LV-C[C1]-I[1-1-1-1-i-]-MON[3.1]</t>
  </si>
  <si>
    <t>Ir parakstīti visi iepirkuma līgumi par to kopējo dzelzceļa posmu garumu, kas izveidojami/atjaunojami saskaņā ar pasākumu Nr. 1.1.1.1.i.</t>
  </si>
  <si>
    <t>Līgumi ir parakstīti</t>
  </si>
  <si>
    <t>28.02.2024. ir noslēgts  līgums „Dzelzceļa elektrificētā tīkla modernizācija un attīstība: būvniecība”.
29.02.2024 ir noslēgts  līgums „Dzelzceļa elektrificētā tīkla modernizācija un attīstība: būvuzraudzība”.</t>
  </si>
  <si>
    <t>On 28.02.2024. the contract "Modernization and development of the electrified railway network: construction" was signed.
On 29.02.2024. the contract "Modernization and development of the electrified railway network: construction supervision" was signed.</t>
  </si>
  <si>
    <t>4.1</t>
  </si>
  <si>
    <t>LV-C[C1]-I[1-1-1-1-i-]-MON[4.1]</t>
  </si>
  <si>
    <t>Visi iepirkuma līgumi par vilcienu uzlādes infrastruktūras izbūvi 1.1.1.1.i pasākuma ietvaros ir parakstīti</t>
  </si>
  <si>
    <t>Ministru kabineta 18.12.2024.sēdē tika apstiprināts Latvijas Atveseļošanas un noturības mehānisma plāna otrais papildinājums, kas paredz akumulatoru vilcienu uzlādes infrastruktūras izbūves aizstāšanu ar citu ieguldījumu saistībā ar būvdarbu pabeigšanu Rīgas Centrālās dzelzceļa stacijas dienvidu daļā, proti, 2B posmā. Pēc apstiprināšanas Ministru kabinetā Latvijas Atveseļošanas un noturības mehānisma plāna otrais papildinājums 18.12.2024. tika iesniegts EK.
Ņemot vērā minēto, rādītājs “Visi iepirkuma līgumi par vilcienu uzlādes infrastruktūras izbūvi 1.1.1.1.i pasākuma ietvaros ir parakstīti” netiks sasniegts.</t>
  </si>
  <si>
    <t>The Cabinet of Ministers approved the second amendment to the Latvian Recovery and Resilience Mechanism Plan at its meeting on 18.12.2024, which provides for the replacement of the construction of the battery train charging infrastructure with another investment in connection with the completion of construction works in the southern part of Riga Central Railway Station, namely, stage 2B. After approval by the Cabinet of Ministers, the second amendment to the Latvian Recovery and Resilience Mechanism Plan was submitted to the EC on 18.12.2024.
Taking into account the above-mentioned, the indicator "Procurement contracts for the construction of train charging infrastructure under measure 1.1.1.1.i have all been signed" will not be achieved.</t>
  </si>
  <si>
    <t>5.1</t>
  </si>
  <si>
    <t>LV-C[C1]-I[1-1-1-2-i-]-MON[5.1]</t>
  </si>
  <si>
    <t>Kumulatīvais a) piegādāto elektroautobusu un b) izbūvēto autobusu uzlādes staciju skaits</t>
  </si>
  <si>
    <t>6.1</t>
  </si>
  <si>
    <t>LV-C[C1]-I[1-1-1-3-i-]-MON[6.1]</t>
  </si>
  <si>
    <t>Ir parakstīti iepirkuma līgumi par to kopējo veloinfrastruktūras garumu, kas jāizbūvē no jauna vai jāpārbūvē saskaņā ar pasākumu Nr. 1.1.1.3.i.</t>
  </si>
  <si>
    <t>Līgumi ir parakstīti.</t>
  </si>
  <si>
    <t>8.1</t>
  </si>
  <si>
    <t>LV-C[C1]-I[1-2-1-1-i-I-]-MON[8.1]</t>
  </si>
  <si>
    <t>Apstiprināti projekti par vismaz 20 048 700 EUR</t>
  </si>
  <si>
    <t>Kopumā uz 22.08.2024. apstiprināti projekti 23 875 931 EUR apmērā. Ar apstiprinātajiem projektiem tiek saprasti par projekta īstenošanu starp sabiedrību “Altum” un pilnvaroto personu noslēgto civiltiesisko līgumu projektu kopējās attiecināmās izmaksas. Tā kā Atjaunošanas un noturības mehānismā pievienotās vērtības nodoklis ir neattiecināmās izmaksas, tad šī rādītāja uzskaitē tas netiek ietverts.</t>
  </si>
  <si>
    <t>Overall, projects amounting to EUR 23 875 931 have been approved as of 22.08.2024. Approved projects are understood to mean the total eligible costs of projects of civil contracts entered into between Altum and the trustee. As value added tax is ineligible costs in the recovery and resilience mechanism, it is not included in the accounts for this indicator.</t>
  </si>
  <si>
    <t>9.1</t>
  </si>
  <si>
    <t>LV-C[C1]-I[1-2-1-1-i-I-]-MON[9.1]</t>
  </si>
  <si>
    <t>Primārās enerģijas patēriņa samazinājums daudzdzīvokļu mājās ar uzlabotu energoefektivitāti (20 % projektu pabeigti līdz 2024. gada 4. ceturksnim)</t>
  </si>
  <si>
    <t>Uz 16.01.2025. kopējais iensiegtais projektu skaits ir 160, no kuriem 84 projektiem ir rezervēta kapitāla atlaide,  76 projektiem ir noslēgti līgumi, no kuriem 2 līgumi ir izpildīti un energoefektivitāti uzlabojošie darbi ir pabeigti, sasniedzot kopējās primārās enerģijas samazinājumu 233.27 MWh/gadā. Attiecīgi, pabeigto projektu skaits sastāda 1.25% no kopējo iesniegto projektu skaita. Uzraudzības rādītāja izpilde tiek prognozēta līdz 31.08.2025.</t>
  </si>
  <si>
    <t>For 16.01.2025, the total number of projects targeted is 160, of which 84 projects have a capital discount reserved, 76 projects have contracts, of which 2 have been executed and energy efficiency improvements have been completed, reaching a reduction in total primary energy of 233.27 MWh/year. Accordingly, the number of projects completed represents 1.25% of the total number of projects submitted. The monitoring indicator is projected to be met by 31.08.2025.</t>
  </si>
  <si>
    <t>11.1</t>
  </si>
  <si>
    <t>LV-C[C1]-I[1-2-1-2-i-]-MON[11.1]</t>
  </si>
  <si>
    <t>Apstiprināti projekti par vismaz plānoto SEG emisiju ietaupījumu</t>
  </si>
  <si>
    <t>11.2</t>
  </si>
  <si>
    <t>LV-C[C1]-I[1-2-1-2-i-]-MON[11.2]</t>
  </si>
  <si>
    <t>Apstiprināti papildu projekti par vismaz plānoto SEG emisiju ietaupījumu</t>
  </si>
  <si>
    <t>12.1</t>
  </si>
  <si>
    <t>LV-C[C1]-I[1-2-1-2-i-]-MON[12.1]</t>
  </si>
  <si>
    <t>Apstiprināti projekti par vismaz 20 000 000 EUR</t>
  </si>
  <si>
    <t>1.2.1.2.i.1. pasākuma ietvaros norisinājušās 7 atlases kārtas, ir noslēgts 151 atbalsta līgums 58 694 689.95 EUR apmērā. Nākamās projektu atlases kārtas plānotas 2024. gada rudenī.
1.2.1.2.i.2. pasākums: Apstiprināti MK 09.01.2024 noteikumi Nr.33, ar kuriem tiks piešķirts atbalsts zaļu inovatīvu produktu izstrādei. 06.02.2024 Izsludināta finansējuma saņēmēju atlases, projektu iesniegumu termiņš 04.04.2024. Sadarbības partneru atlases varētu tikt organizēta pēc finansējuma saņēmēju atlases - 2024.gada jūnijā. Uzraudzības rādītājs 12.1 netiek iekļauts MKN Nr.33.</t>
  </si>
  <si>
    <t>For 1.2.1.2.i.1. investment 7 selection rounds have taken place and 151 support contracts in total amount of EUR 58 694 689.95 have been concluded. The next selection rounds are planned in autumn 2024.
Approved Cabinet of Ministers 09.01.2024 Regulations No. 33, which will provide support for the development of green innovative products. 06.02.2024 selection of funding recipients was announced, project submissions deadline - 04.04.2024. The selection of cooperation partners could be organized after the selection of the beneficiaries - in June 2024. Monitoring indicator 12.1 has not been included in the Cabinet of Ministers Regulations No. 33.</t>
  </si>
  <si>
    <t>14.1</t>
  </si>
  <si>
    <t>LV-C[C1]-I[1-2-1-3-i-I-]-MON[14.1]</t>
  </si>
  <si>
    <t>Līgumu slēgšanas tiesību piešķiršana energoefektivitātes uzlabošanas projektu īstenošanai pašvaldību ēkās un infrastruktūrā vismaz 15 000 000 EUR apmērā</t>
  </si>
  <si>
    <t>Līdz 2023. gada 31. decembrim atklātā projektu iesniegumu konkursā 26 projektiem 15 717 764 EUR apmērā tika piešķirtas līgumu slēgšanas tiesības energoefektivitātes uzlabošanas projektu īstenošanai pašvaldību ēkās un infrastruktūrā.</t>
  </si>
  <si>
    <t>Until 31 December 2023, 26 projects were awarded the right to conclude contracts to implement energy efficiency improvement projects in local government buildings and infrastructure for an amount of EUR 15 717 764 under an open selection for project submissions.</t>
  </si>
  <si>
    <t>17.1</t>
  </si>
  <si>
    <t>LV-C[C1]-I[1-2-1-4-i-I-]-MON[17.1]</t>
  </si>
  <si>
    <t>Paziņojums par līgumu slēgšanas tiesību piešķiršanu vismaz 8 384 600 EUR apmērā</t>
  </si>
  <si>
    <t>21.1</t>
  </si>
  <si>
    <t>LV-C[C1]-I[1-2-1-5-i-]-MON[21.1]</t>
  </si>
  <si>
    <t>Tiesiskā regulējuma koncepcijas dokuments</t>
  </si>
  <si>
    <t>Koncepcijas dokuments tiesiskajam regulējumam, ar ko nodrošina no AER saražotās elektroenerģijas pārvadi uz tīkliem (tostarp mežu un citas valsts zemes izmantošanu vēja enerģijas ražošanai) un veicina vēja enerģijas infrastruktūras attīstību, atspoguļojot rezultātu, kas gūts politiskās diskusijās ar dažādām ieinteresētajām personām.</t>
  </si>
  <si>
    <t>Ministru kabinets 2022. gada 22. februārī konceptuāli atbalstīja Ekonomikas ministrijas priekšlikumu veidot jaunus stratēģiskas nozīmes vēja enerģijas parkus uz valsts īpašumā esošas zemes, uzticot šī projekta izpildi AS "Latvenergo" un AS "Latvijas valsts meži" dibinātajam kopuzņēmumam un 2022. gada 21. jūnija Ministru kabineta sēdē nolēma sniegt atļauju akciju sabiedrībai "Latvenergo" un akciju sabiedrībai "Latvijas valsts meži" kopuzņēmuma dibināšanai, lai stiprinātu Latvijas enerģētisko drošību un neatkarību un izveidotu stratēģiskas nozīmes lielas jaudas vēja enerģijas parkus. 2022. gada 22. jūlijā Uzņēmumu reģistra komercreģistrā ir reģistrēts AS "Latvenergo" un AS "Latvijas valsts meži" kopuzņēmums vēja parku attīstībai SIA "Latvijas vēja parki" ar vispārējo stratēģisko mērķi - īstenot stratēģiski svarīgu vēja parku projektus Latvijas Nacionālajā enerģētikas un klimata plānā 2021.–2030. gadam iekļauto mērķu sasniegšanai un turpmākai virzībai uz klimatneitralitātes sasniegšanu, veicinot enerģētiskās neatkarības nodrošināšanu. 2022. gada 14. jūnijā Ministru kabinets konceptuāli atbalstīja informatīvo ziņojumu "Par sauszemes vēja parku turpmāko attīstību valstī", kas paredz tiesiskā regulējuma izstrādi. 2023. gada 22. jūnijā stājās spēkā grozījumi  Ministru kabineta 2018. gada 19. jūnija noteikumos Nr. 350 "Publiskas personas zemes nomas un apbūves tiesības noteikumi", kas paredz kārtību, kādā publiskas personas zeme tiek nodota par atlīdzību vēja elektroenerģijas parka moduļu izbūvei.</t>
  </si>
  <si>
    <t>On February 22, 2022, the Cabinet of Ministers conceptually supported the proposal of the Ministry of Economics to build new wind energy parks of strategic importance on state-owned land, entrusting the implementation of this project to the joint venture founded by AS "Latvenergo" and AS "Latvijas valsts meži" and on June 21, 2022 the Cabinet of Ministers decided to grant permission to the AS "Latvenergo" and AS "Latvijas valsts meži" to establish a joint venture in order to strengthen Latvia's energy security and independence and to build wind energy parks of strategic importance. On July 22, 2022, the joint venture of AS "Latvenergo" and AS "Latvijas valsts meži" for the development of wind farms, SIA "Latvijas vēja parki" was registered in the commercial register of the Enterprise Register with the general strategic goal of implementing strategically important wind farm projects in the Latvian National Energy and Climate Plan 2021.–2030. for the achievement of the goals included in the year and further progress towards achieving climate neutrality, promoting the provision of energy independence. On June 14, 2022, the Cabinet of Ministers conceptually supported the informative report "On the further development of onshore wind farms in the country", which provides for the development of legal regulation. On June 22, 2023, amendments to Cabinet Regulation No. 350 of June 19, 2018 ''Rules on land rental and building rights of a public person" have entered into force, which lays down the procedures for the transfer of land by a public person for remuneration for the construction of wind electricity park modules.</t>
  </si>
  <si>
    <t>2023. gada 22. jūnijā stājās spēkā grozījumi Ministru kabineta 2018. gada 19. jūnija noteikumos Nr. 350 "Publiskas personas zemes nomas un apbūves tiesības noteikumi", kas paredz kārtību, kādā publiskas personas zeme tiek nodota par atlīdzību vēja elektroenerģijas parka moduļu izbūvei.</t>
  </si>
  <si>
    <t>On June 22, 2023, amendments to Cabinet Regulation No. 350 of June 19, 2018 ''Rules on land rental and building rights of a public person" have entered into force, which lays down the procedures for the transfer of land by a public person for remuneration for the construction of wind electricity park modules.</t>
  </si>
  <si>
    <t>24.1</t>
  </si>
  <si>
    <t>LV-C[C1]-R[1-3-1-r-]-MON[24.1]</t>
  </si>
  <si>
    <t>Savvaļas ugunsgrēku kopējā ugunsplatība 5 gadu laikposmā (2020.–2022. gads)</t>
  </si>
  <si>
    <t>Vidējā vērtība laika periodā no 2020. gada līdz 2022. gadam tika sasniegta, pateicoties Katastrofu riska pārvaldības sistēmas reformas īstenošanas uzsākšanai.</t>
  </si>
  <si>
    <t>The average value in the time period from 2020 to 2022 was reached due to the start of the implementation of the reform of the Disaster Risk Management System.</t>
  </si>
  <si>
    <t>23.1</t>
  </si>
  <si>
    <t>LV-C[C1]-I[1-3-1-1-i-]-MON[23.1]</t>
  </si>
  <si>
    <t>To iesniegto projektu skaits, kas paredz katastrofu pārvaldības un ārkārtas reaģēšanas centru ar gandrīz nulles enerģijas patēriņu būvniecību</t>
  </si>
  <si>
    <t>Iesniegts 1 projekta iesniegums, kuru īstenojot, bija paredzēts sasniegt 8 katastrofu pārvaldības un ārkārtas reaģēšanas centrus ar gandrīz nulles enerģijas patēriņu būvniecību (t.sk. kopā tiktu izstrādāti 8 būvprojekti).
Rezultātā noslēgti 9 “projektē-būvē” līgumi, kuru ietvaros tiks izstrādāti 9 būvprojekti un uzcelti 9 katastrofu pārvaldības centri ar gandrīz nulles enerģijas patēriņu.</t>
  </si>
  <si>
    <t>1 project submission was submitted, the implementation of which was expected to achieve the construction of 8 disaster management and emergency response centers with almost zero energy consumption (including a total of 8 construction projects would be developed).
As a result, 9 "design-build" contracts have been concluded, within the framework of which 9 construction projects will be developed and 9 disaster management centers with almost zero energy consumption will be built.</t>
  </si>
  <si>
    <t>45.1</t>
  </si>
  <si>
    <t>LV-C[C2]-I[2-2-1-2-i-]-MON[45.1]</t>
  </si>
  <si>
    <t>To uzņēmumu skaits, kam sniegts atbalsts, lai digitalizētu komercdarbības procesus, un kam pēc granta saņemšanas un projekta īstenošanas uzlabojās digitālā brieduma testa rezultāts, salīdzinot ar iepriekšējo testa rezultātu</t>
  </si>
  <si>
    <t>Atbalstītie komersaP</t>
  </si>
  <si>
    <t>48.1</t>
  </si>
  <si>
    <t>LV-C[C2]-I[2-2-1-3-i-]-MON[48.1]</t>
  </si>
  <si>
    <t>49.1</t>
  </si>
  <si>
    <t>LV-C[C2]-I[2-2-1-3-i-]-MON[49.1]</t>
  </si>
  <si>
    <t>50.2</t>
  </si>
  <si>
    <t>LV-C[C2]-I[2-2-1-4-i-]-MON[50.2]</t>
  </si>
  <si>
    <t>51.1</t>
  </si>
  <si>
    <t>LV-C[C2]-I[2-2-1-4-i-]-MON[51.1]</t>
  </si>
  <si>
    <t>52.1</t>
  </si>
  <si>
    <t>LV-C[C2]-I[2-2-1-4-i-]-MON[52.1]</t>
  </si>
  <si>
    <t>62.1</t>
  </si>
  <si>
    <t>LV-C[C2]-I[2-3-1-1-i-]-MON[62.1]</t>
  </si>
  <si>
    <t>Izstrādāto studiju moduļu skaits</t>
  </si>
  <si>
    <t>Ir izstrādāti 14 studiju moduļi.</t>
  </si>
  <si>
    <t>14 study modules have been developed.</t>
  </si>
  <si>
    <t>64.1</t>
  </si>
  <si>
    <t>LV-C[C2]-I[2-3-1-2-i-]-MON[64.1]</t>
  </si>
  <si>
    <t>83.1</t>
  </si>
  <si>
    <t>LV-C[C2]-I[2-4-1-2-i-]-MON[83.1]</t>
  </si>
  <si>
    <t>101.1</t>
  </si>
  <si>
    <t>LV-C[C3]-I[3-1-1-4-i-]-MON[101.1]</t>
  </si>
  <si>
    <t>107.1</t>
  </si>
  <si>
    <t>LV-C[C3]-I[3-1-1-6-i-]-MON[107.1]</t>
  </si>
  <si>
    <t>Ir izraudzīti galasaņēmēji</t>
  </si>
  <si>
    <t>Galasaņēmēju saraksts ir apstiprināts</t>
  </si>
  <si>
    <t>21.11.2022. izsludināta projektu iesniegumu atlase. Projektu iesniegumu iesniegšanas termiņš 28.02.2023., projektu iesniegumu vērtēšana no 01.03.2023.-31.03.2023. Pēc projektu iesniegumu izvērtēšanas noslēgti 12 līgumi par projektu īstenošanu. Ievērojot, ka atlases ietvaros netika apgūts viss investīcijai pieejamais AF finansējums, 28.03.2023. tika izsludināts papildu uzsaukums ar projektu iesniegšanas termiņu 28.06.2023., kurā tika iesniegti pieci projektu iesniegumi, kas ir izvērtēti, apstiprināti un noslēgti līgumi par projektu īstenošanu. Kopumā pēc visu projektu iesniegumu izvērtēšanas noslēgti 17 līgumi par projektu īstenošanu.</t>
  </si>
  <si>
    <t>On 21.11.2022 the selection of project applications was announced. The deadline for submitting project applications was 28.02.2023 and the evaluation of project applications took place from 01.03.2023 to 31.03.2023. After the evaluation of project submissions 12 contracts for project implementation were concluded. Considering that all of the available RRF funding for the 3.1.1.6.i. investment was not acquired within the project selection, an additional call for projects was announced on 28.03.2023 with project submission deadline - 28.06.2023, in which five project applications where submitted, evaluated and contracts on the implementation of projects concluded. After the evaluation of all project applications, in total 17 contracts for the project implementation were concluded.</t>
  </si>
  <si>
    <t>Ar 21.11.2022.publikāciju Nr.2022/225.PD1 oficiālajā izdevumā "Latvijas Vēstnesis" tika izsludināta projektu iesniegumu atlase, nosakot projektu iesniegšanas termiņu no 21.11.2022.-28.02.2023 un projektu iesniegumu vērtēšanas termiņu no 01.03.2023.-31.03.2023. Pēc projektu iesniegumu izvērtēšanas noslēgti 12 līgumi par projektu īstenošanu (apstiprināto projektu saraksts pieejams: https://www.cfla.gov.lv/lv/3116i-pasvaldibu-funkciju-istenosanai-un-pakalpojumu-sniegsanai-nepieciesamo-bezemisiju-transportlidzeklu-iegade#apstiprinatie-projektu-iesniegumi. Ar 28.03.2023.publikāciju Nr.2023/62.PD3 oficiālajā izdevumā "Latvijas Vēstnesis" 28.03.2023. tika izsludināts projektu iesniegumu iesniegšanas papildu uzsaukums ar projektu iesniegšanas termiņu 28.06.2023., kurā tika iesniegti pieci projektu iesniegumi, kas ir izvērtēti, apstiprināti un noslēgti līgumi par projektu īstenošanu (apstiprināto projektu saraksts pieejams: https://www.cfla.gov.lv/lv/3116i-u2). Kopumā pēc visu projektu iesniegumu izvērtēšanas noslēgti 17 līgumi par projektu īstenošanu. Līgumi par projektu īstenošanu noslēgti no 21.04.2023. - 12.09.2023. uzraudzības rādītājam noteiktajā termiņā.
Ņemot vērā iepriekš minēto, uzraudzības rādītāja (Nr. 107.1) izpilde ir sasniegta atbilstoši laika grafikam.</t>
  </si>
  <si>
    <t>With publication No. 2022/225.PD1 of November 21, 2022 in the official Journal "Latvijas Vēstnesis" the call for project submissions was announced, setting the period for submitting projects from 21.11.2022 to 28.02.2023 and the deadline for evaluating project submission from 01.03.2023.-31.03.2023. After the evaluation of project submissions, 12 contracts for project implementation were concluded (list of confirmed projects available: https://www.cfla.gov.lv/lv/3116i-pasvaldibu-funkciju-istenosanai-un-pakalpojumu-sniegsanai-nepieciesamo-bezemisiju-transportlidzeklu-iegade#apstiprinatie-projektu-iesniegumi).  With publication No. 2023/62.PD3 of March 28, 2023 in the official Journal "Latvijas Vēstnesis" an additional call for projects was announced on 28.03.2023 with project submission deadline - 28.06.2023, in which five project applications have been submitted, evaluated and contracts on the implementation of projects concluded (list of confirmed projects available: https://www.cfla.gov.lv/lv/3116i-u2). After the evaluation of all project applications, in total 17 contracts for the project implementation were concluded. Contracts for project implementation concluded from 21.04.2023 to 12.09.2023 in the set deadline for the interim step.
Considering the above stated, the implementation of the interim step (No. 107.1) is achieved according to the schedule.</t>
  </si>
  <si>
    <t>126.1</t>
  </si>
  <si>
    <t>LV-C[C3]-I[3-1-2-4-i-]-MON[126.1]</t>
  </si>
  <si>
    <t>Ekspertu grupa ir izstrādājusi jaunu metodiku saistībā ar kompetenču centru</t>
  </si>
  <si>
    <t>Izstrādāta un saskaņ</t>
  </si>
  <si>
    <t>Ekspertu grupa pieņem metodiku</t>
  </si>
  <si>
    <t>Izstrādātā metodika un kompetenču attīstības programma saskaņota Sociālās integrācijas valsts aģentūras Konsultatīvās padomes  29.06.2023. sēdē.</t>
  </si>
  <si>
    <t>The developed methodology and the competence development programme were agreed at the meeting of the Advisory Board of the State Agency for Social Integration (SIVA) on 29.06.2023.</t>
  </si>
  <si>
    <t>129.1</t>
  </si>
  <si>
    <t>LV-C[C3]-I[3-1-2-5-i-]-MON[129.1]</t>
  </si>
  <si>
    <t>133.2</t>
  </si>
  <si>
    <t>LV-C[C4]-R[4-1-1-r-]-MON[133.2]</t>
  </si>
  <si>
    <t>Visam cilvēku genomam veikto sekvencēšanas testu skaits</t>
  </si>
  <si>
    <t>Paraugi</t>
  </si>
  <si>
    <t>139.1</t>
  </si>
  <si>
    <t>LV-C[C4]-I[4-1-1-2-i-]-MON[139.1]</t>
  </si>
  <si>
    <t>Budžeta izpildes panākšana, ko mēra kā kopējo iepirkumu projektos, ar kuriem uzlabo universitāšu un reģionālo slimnīcu infrastruktūru un kuri sasniedz vismaz 40 000 000 EUR no kopējā budžeta 149 500 000 EUR apmērā</t>
  </si>
  <si>
    <t>141.3</t>
  </si>
  <si>
    <t>LV-C[C4]-I[4-1-1-3-i-]-MON[141.3]</t>
  </si>
  <si>
    <t>Budžeta izpildes panākšana, ko mēra kā kopējo iepirkumu projektos, ar kuriem uzlabo sekundāro ambulatoro pakalpojumu sniedzēju infrastruktūru un kuri sasniedz vismaz 2 550 000 EUR no kopējā budžeta 8 500 000 EUR apmērā</t>
  </si>
  <si>
    <t>Atbilstoši KPVIS sistēmā iesniegtajiem projektu pieteikumiem, uzraudzības rādītājs ir sasniegts.</t>
  </si>
  <si>
    <t>According to the submitted project applications, the monitoring indicator has been achieved.</t>
  </si>
  <si>
    <t>145.2</t>
  </si>
  <si>
    <t>LV-C[C4]-R[4-2-1-r-]-MON[145.2]</t>
  </si>
  <si>
    <t>Ministru kabinets ir apstiprinājis jaunu veselības aprūpes darbinieku atalgojuma modeli</t>
  </si>
  <si>
    <t>Ministru kabinets ir apstiprinājis Veselības ministrijas izstrādāto jauno veselības aprūpes darbinieku atalgojuma modeli</t>
  </si>
  <si>
    <t>145.3</t>
  </si>
  <si>
    <t>LV-C[C4]-R[4-2-1-r-]-MON[145.3]</t>
  </si>
  <si>
    <t>Priekšlikums par jauno veselības aprūpes darbinieku atalgojuma modeli ir iekļauts budžeta likumprojektu paketē</t>
  </si>
  <si>
    <t>Grozījumi normatīvajos aktos, kas nodrošina nepieciešamo finansējumu jaunajam veselības aprūpes darbinieku atalgojuma modelim, kas iesniegts budžeta likumprojektu paketē</t>
  </si>
  <si>
    <t>Ministru kabinets 13.01.2023. ir saskaņojis Informatīvo ziņojumu "Par priekšlikumiem valsts budžeta prioritārajiem pasākumiem 2023. gadam un budžeta ietvaram 2023.–2025. gadam" (https://tapportals.mk.gov.lv/meetings/cabinet_ministers/d9b3b7f6-da1f-4b59-a315-d04440e3c5a8)</t>
  </si>
  <si>
    <t>The Cabinet of Ministers agreed on 13.01.2023. The Information Report on the Proposals for State Budget Priority Measures 2023 and Budget Framework 2023-2025 (https://tapportals.mk.gov.lv/meetings/cabinet_ministers/d9b3b7f6-da1f-4 b 59-a 315-d 04440e3 c 5 a 8)</t>
  </si>
  <si>
    <t>148.1</t>
  </si>
  <si>
    <t>LV-C[C4]-I[4-2-1-1-i-]-MON[148.1]</t>
  </si>
  <si>
    <t>Veselības ministrija ir izstrādājusi un apstiprinājusi kopīgu mācību modeli</t>
  </si>
  <si>
    <t>Kopīga mācību modeļa izstrāde simulācijas pieejai</t>
  </si>
  <si>
    <t>Izstrādāts kopīgs mācību modelis simulācijas pieejai.</t>
  </si>
  <si>
    <t>A common learning model for the simulation approach has been developed.</t>
  </si>
  <si>
    <t>Ir izstrādāts kopīgs mācību modelis veselības aprūpes darbinieku apmācībai un visi attiecīgie pamatojošie dokumenti iesniegti KPVIS (pie 147.atskaites punkta).</t>
  </si>
  <si>
    <t>A common learning model has been developed for the training of healthcare workers and all relevant supporting documents are submitted in the information system for the management of Cohesion Policy Funds (KPVIS) (at milestone No 147).</t>
  </si>
  <si>
    <t>150.1</t>
  </si>
  <si>
    <t>LV-C[C4]-R[4-3-1-r-]-MON[150.1]</t>
  </si>
  <si>
    <t>Izmēģinātu, novērtētu un īstenošanai apstiprinātu jaunu veselības aprūpes pakalpojumu sniegšanas modeļu skaits</t>
  </si>
  <si>
    <t>Veselības aprūpes pakalpojumu modeļu attīstības laboratorijas finansējuma saņēmēju atlase noslēgusies, no sākotnēji iesniegtajiem 124 pilotprojektu pieteikumiem, ir apstiprināti 18 pilotprojekti un noslēgti līgumi par pilotprojektu īstenošanu. Ir uzsākta līgumu īstenošana par jaunu veselības aprūpes pakalpojumu sniegšanas modeļu ieviešanu.Ņemot vērā jauno veselības aprūpes pakalpojumu sniegšanas modeļu ieviešanas sarežģītību un ilgstošo procesu (izmēģināts, novērtēts,apstiprināts), piecu jaunu modeļu ieviešana vēl nav pabeigta. Plānots, ka piecu modeļu ieviešana tiks pabeigta līdz 2026. gada I ceturksnim.</t>
  </si>
  <si>
    <t>The selection of funding recipients of the Health Service Model Development Laboratory has concluded, of the initial 124 pilot project applications submitted, 18 pilot projects were approved and contracts have been concluded. The implementation of contracts for the introduction of new models for the provision of health services has started. Given the complexity and lengthy process of introducing new models for the provision of healthcare services (tried, evaluated, approved), the introduction of five new models has not yet been completed. Five models are planned to be completed by the first quarter of 2026.</t>
  </si>
  <si>
    <t>153.1</t>
  </si>
  <si>
    <t>LV-C[C4]-I[4-3-1-1-i-]-MON[153.1]</t>
  </si>
  <si>
    <t>Priekšlikumi tiesību aktu grozījumiem sekundārās ambulatorās aprūpes kvalitātes, pieejamības un piekļūstamības uzlabošanai, pamatojoties uz pētījumu</t>
  </si>
  <si>
    <t>Priekšlikumi tiesību aktu grozījumiem sekundārās ambulatorās aprūpes kvalitātes, pieejamības un piekļūstamības uzlabošanai, kuru pamatā ir Veselības ministrijas izstrādātais un Ministru kabineta apstiprinātais pētījums</t>
  </si>
  <si>
    <t>156.1</t>
  </si>
  <si>
    <t>LV-C[C5]-I[5-1-1-1-i-]-MON[156.1]</t>
  </si>
  <si>
    <t>Uzraudzības ziņojuma publicēšana par 2023. gadu, kurā sniegta informācija par katru RIS3 jomu</t>
  </si>
  <si>
    <t>Publicēts analītisks uzraudzības ziņojums, ko apstiprinājušas RIS3 specializācijas jomu stratēģiskās padomes.</t>
  </si>
  <si>
    <t>Publicēts monitoringa ziņojums (pieejams: https://www.em.gov.lv/lv/viedas-specializacijas-strategija-ris3), kur iekļauti dati par 2023. un 2024.gadu. Monitoringa ziņojuma ietvaros ir iekļauti EM un IZM pieejamie dati. 2025.gada ietvaros plānots izstrādāt otro monitoringa ziņojumu.</t>
  </si>
  <si>
    <t>A monitoring report has been published (available: https://www.em.gov.lv/lv/viedas-specializacijas-strategija-ris3), which includes data for 2023 and 2024. The monitoring report includes data available from the Ministry of Education and Science and the Ministry of Education. It is planned to develop a second monitoring report in 2025.</t>
  </si>
  <si>
    <t>158.1</t>
  </si>
  <si>
    <t>LV-C[C5]-I[5-1-1-2-i-]-MON[158.1]</t>
  </si>
  <si>
    <t>Apstiprināti projekti par vismaz 48 miljoniem EUR no finansējuma</t>
  </si>
  <si>
    <t>158.3</t>
  </si>
  <si>
    <t>Ziņojuma par IPCEI projekta īstenošanas gaitu sagatavošana, ietverot:
-	IPCEI uzaicinājumu statusu, valsts atbalsta apstiprinājumu un attiecīgos tiesību aktus;
-	izvēlēto projektu īstenošanas statusu, tostarp katra projekta īsu aprakstu, mērķi, budžetu un īstenošanas termiņu.</t>
  </si>
  <si>
    <t>Ziņojums</t>
  </si>
  <si>
    <t>164.1</t>
  </si>
  <si>
    <t>LV-C[C5]-I[5-2-1-1-i-]-MON[164.1]</t>
  </si>
  <si>
    <t>Noslēgtā Konsolidācijas grantu vienošanās ar institūcijām paredz:
līdz 30.09.2024. institūcijas paraksta akadēmiskās karjeras granta līgumus;
pēc tam 20 darba dienu laikā (oktobrī) institūcijas apkopo informāciju un iesniedz rādītāja progresa pārskatu Kohēzijas politikas fondu vadības informācijas sistēmas (KPVIS);
pēc tam 80 darba dienu laikā (optimāli - līdz š.g. beigām) Centrālā finanšu un līgumu aģentūra pārbauda un apstiprina sasniegtos rādītājus. 
Uzraudzības rādītāja aktuālā skaitliskā vērtība un statuss indikatīvi būs zināmi līdz 2024.gada beigām.</t>
  </si>
  <si>
    <t>The Consolidation Grant Agreement with the institutions provides for:
Institutions sign Academic Career Grant Agreements by 30.09.2024;
within 20 working days (in October), the institutions will compile the information and submit the indicator progress report to the E - cohesion support (KPVIS);
within 80 working days (optimally by the end of this year), the Central Agency for Finance and Contracts verifies and approves the indicators achieved. 
The actual numerical value and status of the monitoring indicator will be known indicatively by the end of 2024.</t>
  </si>
  <si>
    <t>165.1</t>
  </si>
  <si>
    <t>LV-C[C5]-I[5-2-1-1-i-]-MON[165.1]</t>
  </si>
  <si>
    <t>Noslēgtā Konsolidācijas grantu vienošanās ar institūcijām paredz:
līdz 30.09.2024. institūcijas paraksta iekšējās pētniecības un attīstības grantu līgumus;
pēc tam 20 darba dienu laikā (oktobrī) institūcijas apkopo informāciju un iesniedz rādītāja progresa pārskatu Kohēzijas politikas fondu vadības informācijas sistēmas (KPVIS);
pēc tam 80 darba dienu laikā (optimāli - līdz š.g. beigām) Centrālā finanšu un līgumu aģentūra pārbauda un apstiprina sasniegtos rādītājus. 
Uzraudzības rādītāja aktuālā skaitliskā vērtība un statuss indikatīvi būs zināmi līdz 2024.gada beigām.</t>
  </si>
  <si>
    <t>175.1</t>
  </si>
  <si>
    <t>LV-C[C6]-R[6-1-2-r-]-MON[175.1]</t>
  </si>
  <si>
    <t>latvijas muitas kontroles punktos skenēto kravu attēlu īpatsvars, kurus analizē attālināti un centralizēti</t>
  </si>
  <si>
    <t>188.1</t>
  </si>
  <si>
    <t>LV-C[C6]-I[6-2-1-2-i-]-MON[188.1]</t>
  </si>
  <si>
    <t>Iekšlietu ministrija apstiprina progresa ziņojumu attiecībā uz ekonomisko noziegumu izmeklēšanas kapacitātes stiprināšanu</t>
  </si>
  <si>
    <t>Iekšlietu ministrija ir apstiprinājusi īstenošanas progresa ziņojumu</t>
  </si>
  <si>
    <t>Progresa ziņojums attiecībā uz ekonomisko noziegumu izmeklēšanas kapacitātes stiprināšanu ir skaņošanas procesā.</t>
  </si>
  <si>
    <t>A progress report on strengthening the capacity to investigate economic crimes is in the process of being coordinated with the Ministry of the Interior.</t>
  </si>
  <si>
    <t>189.1</t>
  </si>
  <si>
    <t>LV-C[C6]-I[6-2-1-2-i-]-MON[189.1]</t>
  </si>
  <si>
    <t>Visos Latvijas reģionos ir izveidotas Valsts policijas mobilās vienības, kuru kompetencē ietilpst noziegumu pret vidi novēršana un atklāšana</t>
  </si>
  <si>
    <t>Vienības</t>
  </si>
  <si>
    <t>Ar 2022. gada 1. novembri restrukturizēta Vidzemes reģiona pārvalde, ar 2022. gada 1. decembri restrukturizēta Zemgales reģiona pārvalde, 2023. gadā turpinās restrukturizācijas īstenošana – ar 2023. gada 1. februāri restrukturizēta Kurzemes reģiona pārvalde, ar 2023. gada 1. martu restrukturizēta Latgales reģiona pārvalde, ar 2023. gada 1. aprīli restrukturizēta Rīgas reģiona pārvalde.</t>
  </si>
  <si>
    <t>The administration of the Vidzeme region was restructured on November 1, 2022, the administration of the Zemgale region was restructured on December 1, 2022, the implementation of the restructuring will continue in 2023 - the administration of the Kurzeme region was restructured on February 1, 2023, on March 1, 2023 the Latgale regional administration was restructured, the Riga regional administration was restructured as of April 1, 2023.</t>
  </si>
  <si>
    <t>191.1</t>
  </si>
  <si>
    <t>LV-C[C6]-I[6-2-1-2-i-]-MON[191.1]</t>
  </si>
  <si>
    <t>Publicēts uzaicinājums iesniegt piedāvājumus</t>
  </si>
  <si>
    <t>Publicēts uzaicinājums iesniegt piedāvājumus reģionālo un centrālo vienību mobilo darbstaciju tehniskā aprīkojuma iegādei</t>
  </si>
  <si>
    <t>Iepirkums reģionālo un centrālo vienību mobilo darbastaciju tehniskā aprīkojuma iegādei veikts Elektronisko iepirkumu sistēmā, kas nozīmē, ka iepirkumu var veikt bez uzaicinājuma publicēšanas.</t>
  </si>
  <si>
    <t>Purchase of technical equipment for mobile workstations of regional and central units has been carried out using Electronic Procurement System which does not imply that invitation has to be published in order to purchase equipment.</t>
  </si>
  <si>
    <t>2022.gadā Valsts policija iegādājās 200 portatīvo datoru komplektus un 40 mobilos printerus, izmantojot Elektronisko iepirkumu sistēmu.</t>
  </si>
  <si>
    <t>In 2022, the State Police purchased 200 sets of laptops and 40 mobile printers through the Electronic Procurement System.</t>
  </si>
  <si>
    <t>192.1</t>
  </si>
  <si>
    <t>LV-C[C6]-I[6-2-1-3-i-]-MON[192.1]</t>
  </si>
  <si>
    <t>Mācību centra darbības tiesiskā regulējuma pieņemšana</t>
  </si>
  <si>
    <t>Atbalsts likumprojektam Ministru kabinetā par mācību centra darbības nodrošināšanu. Iesniegšana Saeimā, kur sākta tā izskatīšana. Likums paredz vienota modeļa izveidi un darbību tiesnešu, tiesu darbinieku, prokuroru, prokuroru palīgu un specializēto izmeklētāju (starpdisciplināros jautājumos) kvalifikācijas pilnveidei, tostarp tiesu iestāžu un tiesnešu padomes iesaistes definīciju mācību saturā un metodikā.</t>
  </si>
  <si>
    <t>Likumprojekts "Tieslietu akadēmijas likums" ir iesniegts Saeimā izskatīšanai.</t>
  </si>
  <si>
    <t>The draft law "Law on the Academy of Justice" has been submitted to the Saeima for consideration.</t>
  </si>
  <si>
    <t>2024. gada 17. septembra Ministru kabineta sēdē tika apstiprināts Tieslietu akadēmijas likumprojekts virzīšanai uz Saeimu.
2024.gada 3.oktobrī Seimā pirmajā lasījumā ir izskatīti likumprojekta "Tieslietu akadēmijas likums" un Gorzījumi likumā "Par tiesu varu"". Likumprojekti tiek virzīti steidzamības kārtā un plānots, ka tie Saeimā pēdējā lasījumā tiks skatīti 24.oktobrī un stāsies spēkā novembra sākumā.</t>
  </si>
  <si>
    <t>On September 17, 2024, the Cabinet of Ministers approved the draft Law of the Judicial Academy for submission to the Saeima.
On October 3, 2024, the Saeima reviewed the draft Laws on the Academy of Justice and amendments to the Law On Judical Power in the first reading. The draft laws are being processed under an urgent procedure, and it is planned that they will be reviewed in the final reading in the Saeima on October 24 and come into force in early November.</t>
  </si>
  <si>
    <t>192.2</t>
  </si>
  <si>
    <t>LV-C[C6]-I[6-2-1-3-i-]-MON[192.2]</t>
  </si>
  <si>
    <t>Visa valsts finansējuma tiesiskā regulējuma pieņemšana</t>
  </si>
  <si>
    <t>Mācību centra finansēšanai iesniegtā prioritāte no valsts budžeta daļēji no 2025. gada un pilnā apmērā no 2026. gada otrās puses</t>
  </si>
  <si>
    <t>13.01.2023. Ministru kabinetā apstiprināts informatīvais ziņojums "Par priekšlikumiem valsts budžeta prioritātēm pasākumiem 2023.gadam un budžeta ietvaram 2023.-2025.gadam",(MK13.01.2023  ārkārtas sēdes protokols Nr.2 1.§ 2.punkts) kurā iekļauti plānotie izdevumi Tieslietu akadēmijai 2025.gadā.</t>
  </si>
  <si>
    <t>On 13th January, 2023, the Cabinet of Ministers accepted Informative report "On proposals for priority measures of the State budget for 2023 and the budget framework for 2023-2025" (13.01.2023. the Cabinet of Ministers meeting protocol No. 2 1.§ 2) which includes planned spending for the Judicial Academy in 2025.</t>
  </si>
  <si>
    <t>192.3</t>
  </si>
  <si>
    <t>LV-C[C6]-I[6-2-1-3-i-]-MON[192.3]</t>
  </si>
  <si>
    <t>Ir pieņemts Valsts budžeta likums 2024. gadam, kurā minētās prioritātes ietver finansējumu mācību centra darbībai.</t>
  </si>
  <si>
    <t>09.03.2023. pieņemtais likums "Par valsts budžetu 2023. gadam un budžeta ietvaru 2023., 2024. un 2025. gadam" un  09.12.2023. pieņemtais likums "Par valsts budžetu 2024. gadam un budžeta ietvaru 2024., 2025. un 2026. gadam".</t>
  </si>
  <si>
    <t>09.03.2023. accepted the bill on the State budget for 2023 and the budget framework for 2023.,2024. and 2025.
09.12.2023. accepted the bill on the State budget for 2024 and the budget framework for 2024., 2025. and 2026.</t>
  </si>
  <si>
    <t>Saskaņā ar 09.03.2023. pieņemto likumu "Par valsts budžetu 2023. gadam un budžeta ietvaru 2023., 2024. un 2025. gadam" un 09.12.2023. pieņemto likumu "Par valsts budžetu 2024. gadam un budžeta ietvaru 2024., 2025. un 2026. gadam" ir apstiprināts finansējums Tieslietu akadēmijai 2025. un 2026.gadam.</t>
  </si>
  <si>
    <t>Funding for the Judicial Academy for 2025 and 2026 has been approved in accordance with the bill of the State budget for 2023 (approved on 09.03.2023.) and the budget framework for 2023.,2024. and 2025. and with the bill on the State budget for 2024 and the budget framework for 2024., 2025. and 2026 (approved on 09.12.2023.).</t>
  </si>
  <si>
    <t>201.1</t>
  </si>
  <si>
    <t>LV-C[C6]-I[6-3-1-1-i-]-MON[201.1]</t>
  </si>
  <si>
    <t>203.1</t>
  </si>
  <si>
    <t>LV-C[C6]-I[6-3-1-2-i-]-MON[203.1]</t>
  </si>
  <si>
    <t>According to the project implementation agreement between the School of Public Administration and the State Chancellery, a progress report on the results achieved is submitted twice a year. In November final beneficiare submitted progress report for the period until 31.10.2024. According to the approved progress report until 31.10.2024. the number of trainees is 24,976.</t>
  </si>
  <si>
    <t>207.1</t>
  </si>
  <si>
    <t>LV-C[C6]-I[6-3-1-4-i-]-MON[207.1]</t>
  </si>
  <si>
    <t>6.3.1.4.i. investīcijas “Nevalstisko organizāciju izaugsme sociālās drošības pārstāvniecībā un sabiedrības interešu uzraudzībā” atklātajā projektu iesniegumu konkursā tematiskajā virzienā:
- “Sabiedrības vismazāk aizsargāto grupu interešu pārstāvniecība sociālās drošības jomā” ir noslēgti 6 līgumi par projekta īstenošanu, ar kopējo atbalstīto nevalstisko organizāciju skaitu 23 (6 finansējuma saņēmēji un 17 sadarbības partneri). Izkontraktētais finansējums sastāda 1 550 010 euro.
 Detalizētāka informācija ir atrodama https://www.sif.gov.lv/lv/konkurss-sabiedribas-vismazak-aizsargato-grupu-interesu-parstavnieciba-socialas-drosibas-joma.
- “Sabiedrības interešu uzraudzība par ārvalstu investīciju un valsts budžeta finansējuma izlietojumu” ir noslēgti 4 līgumi par projekta īstenošanu, ar kopējo atbalstīto nevalstisko organizāciju skaitu 21 (4 finansējuma saņēmēji un 17 sadarbības partneri). Izkontraktētais finansējums sastāda 726 955 
 euro. Detalizētāka informācija ir atrodama https://www.sif.gov.lv/lv/konkurss-sabiedribas-interesu-uzraudziba-par-arvalstu-investiciju-un-valsts-budzeta-finansejuma-izlietojumu.</t>
  </si>
  <si>
    <t>6.3.1.4.i. investment "Growth of non-governmental organizations in the representation of social security and monitoring of public interests" in the open competition for project submissions in the thematic direction:
- "Representation of the interests of the least protected groups of the society in the field of social security" 6 contracts have been concluded for the implementation of the project, with the total number of supported non-governmental organizations 23 (6 beneficiaries and 17 partners). The total amount of the contracts is 1,550,010 euros. More detailed information about the competition can be found at https://www.sif.gov.lv/lv/konkurss-sabiedribas-vismazak-aizsargato-grupu-interesu-parstavnieciba-socialas-drosibas-joma
- "Monitoring of public interests regarding the use of foreign investments and state budget funding" 4 contracts have been concluded for the implementation of the project, with the total number of supported non-governmental. Organizations 21 (4 recipients of funding and 17 partners). The total amount of the contracts is 726,955 euros.  More detailed information about the competition can be found at https://www. sif.gov.lv/lv/konkurss-sobiedribas-interesu-uzraudziba-par-arvalstu-investment-and-state-budget-funding-usage.</t>
  </si>
  <si>
    <t>Reforma/Investīcija</t>
  </si>
  <si>
    <t>Aktuālā skaitliskā vērtība</t>
  </si>
  <si>
    <t>Aktuālā teksta vērtība angliski</t>
  </si>
  <si>
    <t>Aktuālās vērtības pamatojums angliski</t>
  </si>
  <si>
    <t>Ziņa MK pusgada ziņojumam</t>
  </si>
  <si>
    <t>Izveidoto elektrisko dzelzceļa līniju un modernizēto esošo dzelzceļa līniju garums pasažieru pārvadāšanai</t>
  </si>
  <si>
    <t>Elektrifikācija (kontakttīkla maiņa pārejai uz 25 kV elektrifikācijas sistēmu, 
elektrificēto līniju kopējā garuma palielināšana) un saistītās darbības (elektrisko sliežu ceļa posmu būvniecība, signalizācijas sistēmu pielāgošana)</t>
  </si>
  <si>
    <t>4</t>
  </si>
  <si>
    <t>LV-C[C1]-I[1-1-1-1-i-]-M[4]</t>
  </si>
  <si>
    <t>Parakstīti līgumi par Rīgas Centrālās dzelzceļa stacijas modernizāciju</t>
  </si>
  <si>
    <t>Parakstīti līgumi par būvdarbiem un būvdarbu uzraudzību Rīgas Centrālās dzelzceļa stacijas dienvidu daļā. Būvdarbi Rīgas Centrālās dzelzceļa stacijas dienvidu daļā ietver jumta izklāšanu, fasādes būvniecību, platformu nojumes būvniecību, apdares darbus, pasažieru piekļuves infrastruktūras būvniecību un mehāniskos, elektriskos un sanitārtehniskos darbus.</t>
  </si>
  <si>
    <t>To platformu vai sistēmu skaits, ko kopīgo pakalpojumu sniedzēji darbina, izmantojot kopīgus mākoņpakalpojumus</t>
  </si>
  <si>
    <t>Mērķi uzskata par izpildītu, ja katrs no četriem kopīgo pakalpojumu sniedzējiem (Latvijas Valsts radio un televīzijas centrs, Latvijas Nacionālā bibliotēka, Iekšlietu ministrijas Informācijas centrs, Zemkopības ministrija) darbina vismaz vienu valsts platformu vai informācijas sistēmu, izmantojot kopīgos mākoņpakalpojumus, tostarp jaudas balansēšanu un dublējuma atkopšanu fiziski attālā datu centrā.</t>
  </si>
  <si>
    <t>To digitālās pārveides ceļvežu skaits, ko struktūrām izdevuši Eiropas digitālās inovācijas centri (EDIC).</t>
  </si>
  <si>
    <t>Digitālās pārveides ceļvežu skaits, ko struktūrām izdevuši EDIC. Atlases kritēriji nodrošina, ka atlasītie projekti atbilst Tehniskajiem norādījumiem par principa “nenodarīt būtisku kaitējumu” piemērošanu(2021/C58/01), izmantojot izslēgšanas sarakstu un prasību nodrošināt atbilstību attiecīgajiem ES un valsts tiesību aktiem vides jomā.</t>
  </si>
  <si>
    <t>To struktūru skaits, kurām sniegts atbalsts, lai digitalizētu komercdarbības procesus un attiecībā uz kurām digitālā brieduma testa rezultāts uzlabojās, salīdzinot ar iepriekšējo pārbaudes rezultātu, pēc granta saņemšanas un projekta īstenošanas.</t>
  </si>
  <si>
    <t>Mērķrādītājs ir izpildīts, ja starp struktūru un Latvijas Investīciju un attīstības aģentūru ir noslēgts līgums par dotācijas saņemšanu un atkārtotajā digitālā brieduma testā ir gūts labāks rezultāts.</t>
  </si>
  <si>
    <t>Paraksta dotāciju nolīgumus 14 projektu atbalstam.</t>
  </si>
  <si>
    <t>Parakstīto aizdevuma līgumu skaits</t>
  </si>
  <si>
    <t>Aizdevuma līgumu skaits, kas parakstīti starp Altum un ekonomikas dalībniekiem nolūkā atbalstīt digitālās pārveides projektus. Atlases kritēriji nodrošina, ka atlasītie projekti atbilst Tehniskajiem norādījumiem par principa “nenodarīt būtisku kaitējumu” piemērošanu (2021/C58/01), izmantojot izslēgšanas sarakstu un prasību nodrošināt atbilstību attiecīgajiem ES un valsts tiesību aktiem vides jomā.</t>
  </si>
  <si>
    <t>Aizdevumu skaits</t>
  </si>
  <si>
    <t>Uzņēmumiem nodrošināto digitālo pamatprasmju mācību skaits</t>
  </si>
  <si>
    <t>Uzņēmumiem nodrošināto digitālo pamatprasmju mācību skaits.</t>
  </si>
  <si>
    <t>To cilvēku skaits, kuri piedalījušies mācībās</t>
  </si>
  <si>
    <t>To cilvēku skaits, kuri piedalījušies mācībās  digitālo pašapkalpošanās prasmju uzlabošanai.</t>
  </si>
  <si>
    <t>To digitālo prasmju jomās pabeigto mācību skaits, ko absolvējuši publiskās pārvaldes darbinieki</t>
  </si>
  <si>
    <t>Publiskās pārvaldes nodarbināto pabeigto klātienes un tiešsaistes apmācību skaits digitālo prasmju ietvara jomās:
1) digitalizācijas vadība un attīstība; 2) digitālā satura veidošana; 3) kiberdrošība;
4)	komunikācija un sadarbība;
5)	informācija un datu pratība:
6)	caurviju prasmes.</t>
  </si>
  <si>
    <t>2.3.1.r EM</t>
  </si>
  <si>
    <t>57a</t>
  </si>
  <si>
    <t>LV-C[C2]-R[2-3-1-r-]-M[57a]</t>
  </si>
  <si>
    <t>Rīcības plāna “Cilvēkkapitāla attīstības stratēģija” pieņemšana</t>
  </si>
  <si>
    <t>Ministru kabinets pieņem rīcības plānu “Cilvēkkapitāla attīstības stratēģija”.</t>
  </si>
  <si>
    <t>Pieņem sarakstu ar 259 personām ar smagu vai ļoti smagu invaliditāti un bērniem ar invaliditāti, kuri saņems atbalstu no attiecīgajām publiskajām iestādēm, lai pielāgotu individuālo mājokli.</t>
  </si>
  <si>
    <t>Parakstīti līgumi par mājokļu pielāgošanu 259 personām ar smagu vai ļoti smagu invaliditāti un bērniem ar invaliditāti. Noslēgti līgumi par vides piekļūstamības elementu nodrošināšanu (piemēram, uzbrauktuvju un pacēlāju ierīkošana, aprīkojuma nodrošināšana, pielāgojuma elementu nodrošināšana, koplietošanas telpu pielāgošana) 259 personu mājokļos.</t>
  </si>
  <si>
    <t>3.1.1.7.i</t>
  </si>
  <si>
    <t>Aizdevumi nekustamā īpašuma attīstītājiem zemas īres maksas mājokļu būvniecībai</t>
  </si>
  <si>
    <t>109a</t>
  </si>
  <si>
    <t>LV-C[C3]-I[3-1-1-7-i-]-M[109a]</t>
  </si>
  <si>
    <t>Īstenošanas nolīgums un investīcijas pabeigšana</t>
  </si>
  <si>
    <t>Stājas spēkā īstenošanas nolīgums, un Latvija pārskaita Altum 29 020 919 EUR.</t>
  </si>
  <si>
    <t>Īstenošanas nolīguma un nodošanas sertifikāta stāšanās spēkā</t>
  </si>
  <si>
    <t>Atskaites punkts ir sasniegts - ir izveidota Latvijas iedzīvotāju genoma reference.</t>
  </si>
  <si>
    <t>The milestone has been reached - a genome reference for the Latvian population has been established.</t>
  </si>
  <si>
    <t>Ir izveidota Latvijas iedzīvotāju genoma reference - ir veikta pilna genoma sekvencēšana 3520 paraugiem, iegūstot nepieciešamo datu apjomu. 2025.gada 29. janvārī Veselības ministrija ir apstiprinājusi genomikas dizaina dokumentāciju, kas apliecina Latvijas iedzīvotāju genoma references izveidi. 2025.gada 11.februārī ir parakstīts Veselības ministrijas ANM plāna uzraudzības komitejas protokols (Nr.1), ar kuru tiek pieņemts lēmums apstiprināt Latvijas iedzīvotāju genoma references izveidi.</t>
  </si>
  <si>
    <t>A reference genome of the Latvian population has been created - full genome sequencing has been performed on 3520 samples. On January 29, 2025, the Ministry of Health approved the genomic design documentation, which confirms the establishment of a reference genome of the Latvian population. On February 11, 2025, the protocol (No. 1) of the Monitoring Committee of the Ministry of Health's RRF Plan was signed, which adopted the decision to approve the establishment of a reference genome of the Latvian population.</t>
  </si>
  <si>
    <t>To sekundāro ambulatoro pakalpojumu sniedzēju skaits, kuriem ir uzlabota infrastruktūra.</t>
  </si>
  <si>
    <t>Mērķrādītāju uzskata par sasniegtu pēc tam, kad ir pabeigti attīstības projekti sekundārās ambulatorās veselības aprūpes iestādēs, kuru mērķis ir uzlabot
1)	epidemioloģisko drošību,
2)	vides piekļūstamību vai
3)	integrēto aprūpes pakalpojumu infrastruktūru.</t>
  </si>
  <si>
    <t>Rādītājs izpilde procesā - noslēgti līgumi par 84 600 031.85 EUR (1.kārta - 8 līgumi par 25 000 000 EUR, 2.kārta - 8 līgumi par 47 663 648 EUR, 3.kārta - 11 līgumi par 4 810 817.63 EUR, 4.kārta - 2 līgumi par 7 125 566.22 EUR).</t>
  </si>
  <si>
    <t>Saeima ir pieņēmusi grozījumus Augstskolu likumā un Zinātniskās darbības likumā, un Ministru kabinets ir pieņēmis grozījumus saistītajos Ministru kabineta noteikumos attiecībā uz:
— jaunā doktorantūras modeļa ieviešanu Latvijā;
— jaunā akadēmiskās kaņeras modeļa īstenošanu Latvijā;
— cikliskas augstskolu un koledžu institucionālās akreditācijas īstenošanu Latvijā;
— trīs pīlāru augstākās izglītības finansēšanas modeļa turpmāku attīstību
— publiskā finansējuma sasaisti ar zinātnisko iestāžu starptautiskā novērtējuma rezultātiem.</t>
  </si>
  <si>
    <t>Sadarbības platforma finanšu ziņu vākšanai un zināšanu apmaiņai, lai uzlabotu noziedzīgi iegūtu līdzekļu legalizācijas identificēšanu</t>
  </si>
  <si>
    <t>a) ir ieviestas 5 informācijas sistēmas, lai stiprinātu spēju identificēt noziedzīgi iegūtu līdzekļu legalizāciju, terorisma vai ieroču izplatīšanas finansēšanu; 
b)	ir izveidotas 3 īpašas telpas zināšanu apmaiņai un sadarbībai;
c)	ir izveidoti 5 starpsistēmu savienojumi automatizētai datu apmaiņai;
d)	ir izveidota datu apstrādes infrastruktūra, pamatojoties uz 6 tehniskiem risinājumiem;
e)	ir mobilizēti divi pētnieki, lai izstrādātu analītiskus risinājumus informācijas pārbaudei attiecībā uz iepriekš noteiktām iezīmēm ziņojumos par finanšu darījumiem.</t>
  </si>
  <si>
    <t>Jaunu mācību programmu izstrāde un apstiprināšana</t>
  </si>
  <si>
    <t>Ir izstrādātas un apstiprinātas desmit jaunas mācību programmas tiesnešiem, tiesu darbiniekiem, prokuroriem un prokuroru palīgiem, īpašas starpdisciplīnu mācības izmeklētājiem, t. sk. par tādiem jautājumiem kā kibemoziedzība, krāpšana un izvairīšanās no nodokļu maksāšanas, korupcija publiskajā iepirkumā un nelikumīgi iegūtu līdzekļu legalizācija.
Programmas apstiprina projekta “Tieslietu akadēmija” uzraudzības padome, kurā ir pārstāvēta arī Tieslietu padome.</t>
  </si>
  <si>
    <t>Atvērta, caurskatāma, godprātīga un atbildīga publiskā pārvalde</t>
  </si>
  <si>
    <t>201</t>
  </si>
  <si>
    <t>LV-C[C6]-I[6-3-1-1-i-]-T[201]</t>
  </si>
  <si>
    <t>Mācības, ko pabeiguši valsts pārvaldes darbinieki</t>
  </si>
  <si>
    <t>Valsts pārvaldes darbinieku pabeigto mācību skaits ētikas, korupcijas apkarošanas, krāpšanas novēršanas un interešu konflikta jomā.</t>
  </si>
  <si>
    <t>Kopsavilkuma dokuments, kurā pienācīgi pamatots, kā tika apmierinoši sasniegts mērķis (tostarp visi būtiskie elementi), kopā ar atbilstošām saitēm uz pamatojošajiem pierādījumiem.Šā dokumenta pielikumā iekļauj šādus dokumentārus pierādījumus:a) sarakstu ar valsts pārvaldes darbiniekiem, kas pabeiguši mācību programmas, un atsauces uz viņu mācību sertifikātiem;b) organizēto mācību programmu sarakstu, tostarp katras programmas aprakstu, un mācību statistiku.</t>
  </si>
  <si>
    <t>Publiskās pārvaldes profesionalizācija un administratīvās un kapacitātes stiprināšana</t>
  </si>
  <si>
    <t>203</t>
  </si>
  <si>
    <t>LV-C[C6]-I[6-3-1-2-i-]-T[203]</t>
  </si>
  <si>
    <t>Mācību skaits tādās jomās kā klientu apkalpošana, vadības attīstība, publiskās pārvaldes pamatkompetences, publiskā iepirkuma pārvaldība, cilvēkresursi, juridiskā prakse, politikas plānošana un īstenošana, ko pabeiguši valsts pārvaldes darbinieki.</t>
  </si>
  <si>
    <t>Kopsavilkuma dokuments, kurā pienācīgi pamatots, kā tika apmierinoši izpildīts starpposma rādītājs (tostarp visi būtiskie elementi), kopā ar atbilstošām saitēm uz pamatojošajiem pierādījumiem.Šā dokumenta pielikumā iekļauj šādus dokumentārus pierādījumus:a) sarakstu ar valsts pārvaldes darbiniekiem, kas pabeiguši mācību programmas, un atsauces uz viņu mācību sertifikātiem;b) organizēto mācību programmu sarakstu, tostarp katras programmas aprakstu, un mācību statistiku.</t>
  </si>
  <si>
    <t>Atveseļošanas fonda kopējie rādītāji</t>
  </si>
  <si>
    <t>Rādītāja atsauces numurs</t>
  </si>
  <si>
    <t>Sadalījuma nosaukums</t>
  </si>
  <si>
    <t>Apakšsadalījums
(ja piemērojams)</t>
  </si>
  <si>
    <t>Mērvienība</t>
  </si>
  <si>
    <t>Kopējo rādītāju ziņošanas progress EK</t>
  </si>
  <si>
    <t>Tehniskā aile Rādītāja kategorija</t>
  </si>
  <si>
    <t>Ziņots EK 24.02.2022.</t>
  </si>
  <si>
    <r>
      <t xml:space="preserve">Ziņots EK 26.08.2022.
</t>
    </r>
    <r>
      <rPr>
        <b/>
        <sz val="10"/>
        <color theme="1"/>
        <rFont val="Times New Roman"/>
        <family val="1"/>
        <charset val="186"/>
      </rPr>
      <t>(dati no CFLA 02.08.2022)</t>
    </r>
  </si>
  <si>
    <r>
      <t xml:space="preserve">Ziņots EK  28.02.2023.
</t>
    </r>
    <r>
      <rPr>
        <b/>
        <sz val="10"/>
        <color theme="1"/>
        <rFont val="Times New Roman"/>
        <family val="1"/>
        <charset val="186"/>
      </rPr>
      <t>(dati no KPVIS 23.01.2023.)</t>
    </r>
  </si>
  <si>
    <r>
      <t xml:space="preserve">Ziņots EK 30.08.2023.
</t>
    </r>
    <r>
      <rPr>
        <b/>
        <sz val="10"/>
        <color theme="1"/>
        <rFont val="Times New Roman"/>
        <family val="1"/>
        <charset val="186"/>
      </rPr>
      <t xml:space="preserve">(dati no KPVIS 17.08.2023.) </t>
    </r>
  </si>
  <si>
    <r>
      <t xml:space="preserve">Ziņots EK 28.02.2024.
</t>
    </r>
    <r>
      <rPr>
        <b/>
        <sz val="10"/>
        <color theme="1"/>
        <rFont val="Times New Roman"/>
        <family val="1"/>
        <charset val="186"/>
      </rPr>
      <t xml:space="preserve">
(dati no KPVIS 09.02.2024.) </t>
    </r>
  </si>
  <si>
    <r>
      <t xml:space="preserve">Ziņots EK 16.08.2024.
</t>
    </r>
    <r>
      <rPr>
        <b/>
        <sz val="10"/>
        <color theme="1"/>
        <rFont val="Times New Roman"/>
        <family val="1"/>
        <charset val="186"/>
      </rPr>
      <t xml:space="preserve">
(dati no KPVIS 12.08.2024.) </t>
    </r>
  </si>
  <si>
    <r>
      <t xml:space="preserve">Ziņots EK 28.02.2025.
</t>
    </r>
    <r>
      <rPr>
        <b/>
        <sz val="10"/>
        <color theme="1"/>
        <rFont val="Times New Roman"/>
        <family val="1"/>
        <charset val="186"/>
      </rPr>
      <t xml:space="preserve">
(dati no KPVIS 13.02.2025.) </t>
    </r>
  </si>
  <si>
    <t>Rādītāja sniegums kumulatīvi</t>
  </si>
  <si>
    <t>RRFCI01</t>
  </si>
  <si>
    <t>Gada primārās enerģijas patēriņa ietaupījums</t>
  </si>
  <si>
    <t>RRFCI01.1</t>
  </si>
  <si>
    <t>RRFCI02</t>
  </si>
  <si>
    <t xml:space="preserve">Papildu darbības jauda, kas uzstādīta atjaunojamo energoresursu enerģijas vajadzībām </t>
  </si>
  <si>
    <t>Jauda atjaunojamās enerģijas ražošanai</t>
  </si>
  <si>
    <t>RRFCI02.1</t>
  </si>
  <si>
    <t>Elektoru jauda ūdeņraža ražošanai</t>
  </si>
  <si>
    <t>RRFCI02.2</t>
  </si>
  <si>
    <t>RRFCI03</t>
  </si>
  <si>
    <t>Alternatīvo degvielu infrastruktūra (uzpildes/uzlādes punkti)</t>
  </si>
  <si>
    <t xml:space="preserve">Uzlādes punkti </t>
  </si>
  <si>
    <t>Uzpildes/
uzlādes punkti</t>
  </si>
  <si>
    <t>Degvielas uzpildes punktu</t>
  </si>
  <si>
    <t xml:space="preserve">Ūdeņraža uzpildes punktus </t>
  </si>
  <si>
    <t>RRFCI04</t>
  </si>
  <si>
    <t>Iedzīvotāji, kuri gūst labumu no pasākumiem aizsardzībai pret plūdiem, dabas ugunsgrēkiem un citām ar klimatu saistītām dabas katastrofām</t>
  </si>
  <si>
    <t>personas</t>
  </si>
  <si>
    <t>RRFCI05</t>
  </si>
  <si>
    <t>Papildu mājokļi ar piekļuvi internetam, ko nodrošina, izmantojot ļoti augstas veiktspējas tīklus</t>
  </si>
  <si>
    <t>mājokļi</t>
  </si>
  <si>
    <t>RRFCI06</t>
  </si>
  <si>
    <t>Uzņēmumi, kas saņem atbalstu digitālo produktu, pakalpojumu un lietojumprogrammu izstrādei vai ieviešanai</t>
  </si>
  <si>
    <t>Uzņēmumi, kurus atbalsta, lai izstrādātu digitālās tehnoloģijas un risinājumus</t>
  </si>
  <si>
    <t xml:space="preserve">Mazie, tai skaitā mikro, uzņēmumi </t>
  </si>
  <si>
    <t>uzņēmumi</t>
  </si>
  <si>
    <t>RRFCI06.1</t>
  </si>
  <si>
    <t xml:space="preserve">Vidējie uzņēmumi </t>
  </si>
  <si>
    <t>RRFCI06.2</t>
  </si>
  <si>
    <t xml:space="preserve">Lielie uzņēmumi </t>
  </si>
  <si>
    <t>RRFCI06.3</t>
  </si>
  <si>
    <t>Uzņēmumi, kurus atbalsta, lai pieņemtu digitālos risinājumus savu pakalpojumu, produktu vai procesu pārveidošanai</t>
  </si>
  <si>
    <t>RRFCI06.4</t>
  </si>
  <si>
    <t>RRFCI06.5</t>
  </si>
  <si>
    <t>RRFCI06.6</t>
  </si>
  <si>
    <t>RRFCI07</t>
  </si>
  <si>
    <t xml:space="preserve">Jaunu un uzlabotu publisko digitālo pakalpojumu, produktu un procesu lietotāji  </t>
  </si>
  <si>
    <t>lietotāji/gadā</t>
  </si>
  <si>
    <t>RRFCI07.1</t>
  </si>
  <si>
    <t>RRFCI08</t>
  </si>
  <si>
    <t>Atbalstītajās pētniecības struktūrās strādājošie pētnieki</t>
  </si>
  <si>
    <t>Sievietes</t>
  </si>
  <si>
    <t>Gada pilnslodzes ekvivalents</t>
  </si>
  <si>
    <t>RRFCI08.1</t>
  </si>
  <si>
    <t>Vīrieši</t>
  </si>
  <si>
    <t>RRFCI08.2</t>
  </si>
  <si>
    <t>Nebinārais</t>
  </si>
  <si>
    <t>RRFCI09</t>
  </si>
  <si>
    <t>Atbalstītie uzņēmumi (tai skaitā – mazi uzņēmumi, tostarp mikrouzņēmumi, vidēji uzņēmumi un lieli uzņēmumi)</t>
  </si>
  <si>
    <t>RRFCI09.1</t>
  </si>
  <si>
    <t>RRFCI09.2</t>
  </si>
  <si>
    <t>RRFCI09.3</t>
  </si>
  <si>
    <t>RRFCI010</t>
  </si>
  <si>
    <t>Izglītības vai apmācības dalībnieku skaits*</t>
  </si>
  <si>
    <t>Vīrieši 0-17 gadi</t>
  </si>
  <si>
    <t>RRFCI10.1</t>
  </si>
  <si>
    <t>no tā: digitālo prasmju apmācību dalībnieku skaits</t>
  </si>
  <si>
    <t>RRFCI10.1.1</t>
  </si>
  <si>
    <t>Vīrieši 18-29 gadi</t>
  </si>
  <si>
    <t>RRFCI10.2</t>
  </si>
  <si>
    <t>RRFCI10.2.1</t>
  </si>
  <si>
    <t>Vīrieši 30-54 gadi</t>
  </si>
  <si>
    <t>RRFCI10.3</t>
  </si>
  <si>
    <t>RRFCI10.3.1</t>
  </si>
  <si>
    <t>Vīrieši 55 gadi un vairāk gadi</t>
  </si>
  <si>
    <t>RRFCI10.4</t>
  </si>
  <si>
    <t>RRFCI10.4.1</t>
  </si>
  <si>
    <t>Sievietes 0-17 gadi</t>
  </si>
  <si>
    <t>RRFCI10.5</t>
  </si>
  <si>
    <t>RRFCI10.5.1</t>
  </si>
  <si>
    <t>Sievietes 18-29 gadi</t>
  </si>
  <si>
    <t>RRFCI10.6</t>
  </si>
  <si>
    <t>RRFCI10.6.1</t>
  </si>
  <si>
    <t>Sievietes 30-54 gadi</t>
  </si>
  <si>
    <t>RRFCI10.7</t>
  </si>
  <si>
    <t>RRFCI10.7.1</t>
  </si>
  <si>
    <t>Sievietes 55 gadi un vairāk gadi</t>
  </si>
  <si>
    <t>RRFCI10.8</t>
  </si>
  <si>
    <t>RRFCI10.8.1</t>
  </si>
  <si>
    <t>Nebinārais 0-17 gadi</t>
  </si>
  <si>
    <t>Nebinārais 18-29 gadi</t>
  </si>
  <si>
    <t>Nebinārais 30-54 gadi</t>
  </si>
  <si>
    <t>Nebinārais 55 gadi un vairāk gadi</t>
  </si>
  <si>
    <t>RRFCI011</t>
  </si>
  <si>
    <t>To cilvēku skaits, kuri ir nodarbināti vai iesaistīti darba meklēšanā</t>
  </si>
  <si>
    <t>RRFCI11.1</t>
  </si>
  <si>
    <t>RRFCI11.2</t>
  </si>
  <si>
    <t>RRFCI11.3</t>
  </si>
  <si>
    <t>Vīrieši 55 un vairāk gadi</t>
  </si>
  <si>
    <t>RRFCI11.4</t>
  </si>
  <si>
    <t>RRFCI11.5</t>
  </si>
  <si>
    <t>RRFCI11.6</t>
  </si>
  <si>
    <t>RRFCI11.7</t>
  </si>
  <si>
    <t>Sievietes 55 un vairāk gadi</t>
  </si>
  <si>
    <t>RRFCI11.8</t>
  </si>
  <si>
    <t>Nebinārais 55 un vairāk gadi</t>
  </si>
  <si>
    <t>RRFCI012</t>
  </si>
  <si>
    <t>Jaunu vai modernizētu veselības aprūpes iestāžu ietilpība</t>
  </si>
  <si>
    <t>personas/gadā</t>
  </si>
  <si>
    <t>RRFCI12.1</t>
  </si>
  <si>
    <t>RRFCI013</t>
  </si>
  <si>
    <t xml:space="preserve">Jaunu vai modernizētu bērnu aprūpes un izglītības iestāžu klašu telpu ietilpība </t>
  </si>
  <si>
    <t>RRFCI014</t>
  </si>
  <si>
    <t>To jauniešu skaits vecumā no 15 līdz 29 gadiem, kuri saņem atbalstu</t>
  </si>
  <si>
    <t xml:space="preserve">Vīrieši </t>
  </si>
  <si>
    <t>RRFCI14.1</t>
  </si>
  <si>
    <t>RRFCI14.2</t>
  </si>
  <si>
    <t>* Informācija par dalībniekiem (RRFCI10 ietvaros) uzkrājama gan digitālo apmācību, gan pārējo projekta ietvaros plānoto apmācību/izglītības ietvaros. Dati par digitālo apmācību dalībniekiem nodalāmai (uzkrājami) atsevišķi (ja attiecināms).</t>
  </si>
  <si>
    <t>The scope of the measure has been changed with the 2nd supplement to the RRF plan.</t>
  </si>
  <si>
    <t>With the 2nd supplement to the RRF plan the funding of the measure has been redirected to measure 1.1.1.1.i.1.</t>
  </si>
  <si>
    <t>176 944 843</t>
  </si>
  <si>
    <t>Rādītāja sasniegšana ir procesā. Projektēšanas darbi iet uz beigām. Februāra sākumā atsevišķos posmos ir uzsākti būvdarbi.</t>
  </si>
  <si>
    <t>The achievement of the indicator is in progress. Design work is nearing completion. Construction work was started in early February in certain sections.</t>
  </si>
  <si>
    <t>1.2.1.2.i. investīcijas 1.pasākums: uz 20.03.2025. norisinājušās 10 atlases kārtas, ir noslēgts 330 atbalsta līgumi 82 369 003.01 EUR apmērā. Altum neturpinās īstenot projektu atlases kārtas.
1.2.1.2.i. investīcijas 2.pasākums: uz 31.12.2024. ir noslēgti 8 līgumi ar finansējuma saņēmējiem par kopējo ANM finansējumu  40 000 000 EUR un 21 918 024,06 EUR privāto līdzfinansējumu.</t>
  </si>
  <si>
    <t>1.2.1.2.i. investments 1.measure: 10 selection rounds took place till 20.03.2025. and 330 aid contracts amounting to EUR 82 369 003.01 have been concluded. Altum will no longer implement project selection rounds.
1.2.1.2.i. investments 2.measure: till 31.12.2024. 8 contracts with the beneficiaries of funding have been concluded for total RRF funding of 40 000 000 EUR and private co-financing of 21 918 024,06 EUR</t>
  </si>
  <si>
    <t>Rādītāja izpildē ietverti tikai tie līgumi ar finansējuma saņēmējiem un līgumu grozījumi uz 12.02.2025., kuriem 1.2.1.4.i. investīcijas projektu ietvaros paredzēts izstrādāt tehnisko dokumentāciju un veikt būvdarbus. Kopējā noslēgto līgumu summa ir 21 084 134.43 EUR, no tās ANM finansējums ir 17 103 009.76 EUR un valsts budžeta finansējums ir 3 981 124.67 EUR.</t>
  </si>
  <si>
    <t>Only contracts with beneficiaries and amendments to contracts on 12.02.2025. are included in the performance of the indicator, where development of the technical documentation and construction work is planned to achieve. The total amount of contracts concluded is EUR 21 084 134.43, of which the RRF funding is EUR  17 103 009.76 and the state budget funding is 3 981 124.67 EUR.</t>
  </si>
  <si>
    <t>Uz 12.03.2025. investīciju īstenošanai noslēgti 20 projektu īstenošanas līgumi, viens projekts tiek vērtēts. 
Noslēgti 16 projektu būvdarbu izpildes līgumi, 3 līgumi tiek gatavoti, jo ir beidzies iepirkums.
Šobrīd 1 projektā ir izsludināts būvdarbu iepirkums.
Projektu īstenošanas būvdarbi uzsākti 16 objektos.</t>
  </si>
  <si>
    <t>As of 12.03.2025. 20 project implementation contracts have been concluded for the implementation of investments, one project is being evaluated.
16 project construction work contracts have been concluded, 3 contracts are being prepared because the procurement has ended.
Currently, a procurement of construction works has been announced for 1 project.
Construction work for project implementation has been started in 16 objects.</t>
  </si>
  <si>
    <t>Līdz 16.01.2025. LIAA saņemts 1428 projekta pieteikums, noslēgti 1009 līgumi un izmaksāts atbalsts 268 komersantiem, kuriem atkārtotajā digitālās atbilstības testā ir ievēroti pārbaudes rezultāta uzlabojumi.
Vienlaikus LIAA turpina iesniegto projekta pieteikumu izvērtēšanas procesu. 
Papildus Ekonomikas ministrija ir virzījusi grozījumus MK noteikumos Nr. 10, kas apstiprināti 09.07.2024., kas paredz atvieglotu pieteikumu izvērtēšanas procedūru un precizēt atbalstāmās nozares.</t>
  </si>
  <si>
    <t>By 16.01.2025. LIAA received 1428 project applications, concluded 1009 contracts and paid support to 268 merchants, for which the repeated digital compliance test has met the improvements in the test result.
At the same time, LIAA continues the process of evaluating submitted project applications.
In addition, the Ministry of Economics has forwarded amendments to Cabinet Regulations No. 10, approved on 09.07.2024, which provide for a simplified application evaluation procedure and specify the sectors to be supported.</t>
  </si>
  <si>
    <t>Kopsavilkuma dokuments, kurā pienācīgi pamatots, kā tika apmierinoši sasniegts mērķis (tostarp visi būtiskie elementi), kopā ar atbilstošām saitēm uz pamatojošajiem pierādījumiem.Šā dokumenta pielikumā iekļauj šādus dokumentārus pierādījumus:a) atbalstīto projektu sarakstu, kurā norādīta līguma summa;b) to lēmumu kopiju, ar kuriem apstiprināti projekti, piešķirts finansējums un nodrošināta atbilstība Tehniskajiem norādījumiem par principa “nenodarīt būtisku kaitējumu” piemērošanu (2021/C58/01), kā noteikts Padomes Īstenošanas lēmumā, ar prasību piešķirt grantus ne vairāk kā 1 000 000 EUR apmērā.ETS iekārtu gadījumā šajā dokumentā iekļauj šādu informāciju: 1) iekārtas ID / gaisa kuģu ekspluatanta ID Eiropas Savienības darījumu žurnālā (EUTL), kas izveidots ar Komisijas Regulas (ES) Nr. 389/2013 5. pantu; 2) prognozēto siltumnīcefekta gāzu emisiju līmeni uz produkta vienību piešķirtajos projektos, kuros ir pasākumi, kas atbilst ES ETS; 3) īsu projekta un izmantoto tehnoloģiju aprakstu.
Tiek parakstīti granta līgumi 14 projektu atbalstam.</t>
  </si>
  <si>
    <t>Pamatojoties uz AF plāna 2023. gada 22.decembrī apstiprinātajiem grozījumiem, 2024. gadā tika turpinātas diskusijas ar nozarēm un sociālajiem partneriem par Latvijas kontekstam atbilstoša Prasmju fonda koncepta attīstību. Ir nodrošināta Latvijas pārstāvība Cedefop pētījumā par Prasmju fondiem Eiropā, tostarp dalība fokusa grupas diskusijās un intervijās ar pētniekiem. Ir izstrādāts MK noteikumu projekts. MK noteikumu projekta (24-TA-1424) sabiedriskā apspriešana notika laika posmā no  16.11.2024. līdz 15.12.2024. Patlaban MK noteikumu projekts ir precizēts un nodots atkārtotajai saskaņošanai TAP. MK noteikumu projektu plānots apstiprināt MK līdz 2025. gada jūnijam.</t>
  </si>
  <si>
    <t>Based on the amendments to the RRF plan approved on 22 December 2023, discussions with sectors and social partners continued in 2024 on the development of a Skills Fund concept appropriate to the Latvian context. Latvia's participation in the Cedefop study on skills funds in Europe was ensured, including by engaging in focus group discussions and interviews with researchers.
The draft Cabinet of Ministers' regulations (24-TA-1424) has been developed, and the public consultation of the project took place from 16 November 2024 to 15 December 2024. Currently, the draft Cabinet of Ministers' regulations are in the formal coordination process, and it is planned to be approved by the Cabinet by June 2025.</t>
  </si>
  <si>
    <t>2024. gada 18. decembrī Ministru kabineta sēdē tika apstiprināts Rīkojums Nr. 1216 “Par Latvijas Atveseļošanas un noturības mehānisma plāna otro papildinājumu”, kas ir saskaņots ar Eiropas Komisiju un ar ko tiek grozīts sākotnējais Latvijas Atveseļošanas un noturības mehānisma plāns, kas apstiprināts ar Ministru kabineta 2021. gada 28. aprīļa rīkojumu Nr. 292 "Par Latvijas Atveseļošanas un noturības mehānisma plānu". Latvijas Atveseļošanas un noturības mehānisma plāna otrais papildinājums paredz samazināt 2.3.1.2.i. investīcijas (CID atsauce Nr. 63 un Nr. 64) ietvaros plānoto kvantitatīvo rādītāju 63. un 64. rādītājam, uz kā pamata tiks veikti grozījumi 2.3.1.2.i. investīcijā, kas paredz arī izmaiņas rādītāju uzskaitē (vienu uzņēmumu var uzskaitīt vairākas reizes, ja tas savus darbiniekus apmācījis dažādās mācību jomās). Plānots, ka 63. rādītāja kvantitatīvā vērtība būs 628 uzņēmumi un 64. rādītāja - 2080. Saskaņā ar to, ka vienlaicīgi uzsāktas vairākas apmācību programmas, secināts, ka atsaucība 2.3.1.2.i investīcijā nav tik liela kā plānots, līdz ar to plānots, ka 63. rādītājs tiks sasniegts līdz 2025. gada martam, savukārt 64. rādītāja sasniegšanu tas neietekmē.
Šobrīd ir apstiprināti 6 PP, vērtēšanā atrodas vēl 2 PP. Ņemot vērā, ka līdz ar ANM un MK grozījumiem ir mainījusies rādītāja uzskaites kārtībā, rādītājs 371 tiks precizēts ar nākamajiem PP un vērtēšanā esošajiem PP vērtība tiks norādīta pēc aktuālā ANM norādītā uzskaites kārtības, kopējais investīcijas rādītājs pēc aģentūrai iesniegtās informācijas būs 571. Papildus EM ir pieprasījusi aktuālo informāciju FS par sasniegtajiem rādītājiem uz 07.03.2025. Šobrīd ir saņemta daļēja informācija, pēc pieejamās informācijas kopējais investīcijas rādītājs uz 07.03.2024 – 838.</t>
  </si>
  <si>
    <t>Rādītāja vērtība par 2024.gadu kopā – 33 981 publiskās pārvaldes nodarbināto pabeigto apmācību skaits digitālo prasmju kompetenču jomās. 
Lai nodrošinātu rādītāju sasniegšanu, tika nodrošināti mācību pasākumi digitālo prasmju pilnveidei. 2024.gada 1. un 2. ceturksnī organizēti 5 vebināri un 1 konference, kur tika iekļautas četras digitālo kompetenču ietvara dimensijas - 1. digitālā satura veidošana, 2.digitālā pārvaldība un attīstība, 3.infromācija un datu pratība un 4. kiberdrošība:
1. Vebinārs "Mākslīgā intelekta atbalsts praktiskajā darbā: padziļinātas prasmes ChatGPT lietošanā";
2. Vebinārs "Kiberhigiēnas pamati publiskās pārvaldes darbiniekiem";
3. Vebinārs "Digitālie rīki ikdienas darbu plānošanai";
4. Konference "DigiValsts ceļvedis 2024";
5. Vebinārs "Efektīva e-pasta pārvaldība: apgūstiet Outlook funkcijas publiskās pārvaldes";
6. Vebinārs "Kā veidot efektīvus sociālo tīklu kontus".
2024.gada 3.  un 4. ceturksnī organizēti 9 vebināri un 1 hakatons, mācības lekciju un prakstiko darbu veidā Centrālās statistikas pārvaldei, uzsāktas 9 mēnešu apmācības Digitālo pārmaiņu projektu vadībā, sadrbības parntera (VARAM) rīkota konference, augustā un decembrī lekcijas un praktiskie uzdevumi Digitālajiem vēstnešiem, lekcijas – darbnīcas Projektu vadība un iekšējā komunikācija VAS darbiniekiem, 8 vebināru videoieraksti.</t>
  </si>
  <si>
    <t>The indicator value 2024 is 33 981 of training in digital skills competence areas completed by public administration employees.
Training activities to develop digital skills were provided to ensure the achievement of the indicator. In the 1st and 2nd quarter of 2024, 5 webinars and one conference were organized, where four dimensions of the digital competence framework were included - 1. digital content creation, 2. digital management and development, 3. information and data literacy, and 4. cyber security:
1. Webinar "Supporting artificial intelligence in practical work: advanced skills in using ChatGPT";
2. Webinar "Basics of cyber hygiene for public administration employees";
3. Webinar "Digital tools for planning daily work";
4. Conference "DigiValsts celvedis 2024";
5. Webinar "Effective e-mail management: learn the functions of public administration in Outlook";
6. Webinar "How to create effective social network accounts".
9 webinars and one hackathon were organized in the 3rd and 4th quarters of 2024, training in the form of lectures and practical work for the Central Statistical Office, 9-month training in Digital Change Project Management has begun, a conference organized by the cooperation partner (MARAM), lectures and practical tasks for Digital Messengers in August and December, lectures - workshops on Project Management and Internal Communication for VAS employees, 8 webinar video recordings.</t>
  </si>
  <si>
    <t>Vienā projektā ir noslēgusies apbūves tiesību izsole un ir parakstīts apbūves tiesību līgums ar investoru, piesaistot nefinanšu investīcijas vismaz 21,4 miljonu EUR apmērā. Pārējie finansējuma saņēmēji aktīvi organizē vai veic nomas tiesību izsoles komersantu piesaistei, skaidro nosacījumus un prasības komersantiem, kas darbosies projekta ietvaros attīstītā industriālā parka teritorijā un sniegs ieguldījumu mērķa sasniegšanā. Atsevišķos projektos pašvaldību noteikto plānoto sasniedzamo mērķu (kas pārsniedz minimāli nepieciešamās vērtības pret projektam piesaistīto AF finansējumu) dēļ ir grūtības atrast nomniekus un nomas tiesību izsoles tiek veiktas atkārtoti.</t>
  </si>
  <si>
    <t>In one project, a lease auction has concluded, and a contract has been signed with an investor, securing non-financial investments of at least 21.4 million EUR. Other beneficiaries are actively organizing or conducting lease auctions to attract merchants, clarifying the conditions and requirements for the merchants who will operate in the territory of the industrial park developed within the framework of the project and will contribute to the achievement of the target. In some projects, due to the planned targets to be achieved determined by municipalities (which exceed the minimum necessary values in relation to the RRF funding allocated to the project), there are difficulties in finding tenants, and lease auctions are conducted repeatedly.</t>
  </si>
  <si>
    <t>Lai gan bezemisiju transportlīdzekļu (elektrisko skolas autobusu) projektu īstenošana un piegādes turpināsies līdz 2025.gada beigām, pašvaldībās jau ir piegādāti 7 elektriskie skolas autobusi pašvaldību funkciju īstenošanai un pārvaldes uzdevumu izpildei, nodrošinot izglītojamo pārvadāšanu un skolu tīkla sasniedzamību.</t>
  </si>
  <si>
    <t>Although the implementation of projects and the deliveries of zero-emission vehicles (electric school buses) will continue until the end of 2025, 7 electric school buses have already been delivered to municipalities for the performance of the autonomous municipal functions and related services, ensuring the transportation of learners and accessibility of the school network.</t>
  </si>
  <si>
    <t>Lai arī šobrīd Centrālā finanšu un līgumu aģentūra individuāli strādā ar katru finansējuma saņēmēju, lai nodrošinātu atskaites punkta izpildi, tomēr ir saņemta informācija, ka 116. atskaites punkta sasniegšanas termiņš tiks kavēts un pilnā apmērā varētu tikt sasniegts 2025. gada 4. ceturksnī.
Galvenie iemesli atskaites punkta savlaicīgai nesasniegšanai: 1) atsevišķi finansējuma saņēmēju izsludinātie iepirkumi ir beigušies bez rezultāta, kā ietekmē bija nepieciešams organizēt iepirkumu atkārtoti; 2) 116. atskaites punkta izpilde ir cieši saistīta ar iepriekš sekojošā 115. atskaites punkta "Konkrētas mērķgrupas izvēle mājokļa fiziskās pieejamības uzlabošanai" izpildi, kas ir aizkavējusies.</t>
  </si>
  <si>
    <t>Although the Central Financial and Contracts Agency is currently working individually with each beneficiary to ensure that the milestone is met, information has been received that milestone 116 will be delayed and could be fully achieved in Q4 2025.
The main reasons for not reaching the milestone on time are: 1) certain procurement procedures launched by the beneficiaries have ended without result, which has necessitated re-procurement; 2) the achievement of milestone 116 is closely linked to the achievement of milestone 115 "Selection of a specific target group to improve the physical accessibility of housing", which has been delayed.</t>
  </si>
  <si>
    <t>Turpinās atskaites punkta sasniegšana. 
02.12.2024. noslēgts pakalpojuma līgums par sociālās apdrošināšanas sistēmas ilgtermiņa prognozēšanas rīka programmnodrošinājuma izstrādi un ieviešanu.</t>
  </si>
  <si>
    <t>The achievement of the milestone continues.
On 02.12.2024, a service contract was concluded for the development and implementation of software for a long-term forecasting tool for the social insurance system.</t>
  </si>
  <si>
    <t>Norit līguma izpilde. Pirmais nodevums pakalpojuma līguma izpildes ietvaros plānots indikatīvi š.g. jūlijā.</t>
  </si>
  <si>
    <t>Contract execution is in progress. The first delivery under the service contract is tentatively scheduled for July this year.</t>
  </si>
  <si>
    <t>Turpinās atskaites punkta sasniegšana.
Tiek organizēta projekta atbalstāmo darbību īstenošanai nepieciešamo iepirkumu veikšana/līgumslēgšana.</t>
  </si>
  <si>
    <t>The achievement of the milestone continues.
Procurement processes/contracting necessary for implementing the project's supported activities are being organized.</t>
  </si>
  <si>
    <t>2025. gada janvāra beigās ir noslēgti līgumi par būvdarbu Slokas ielā 61, Jūrmalā un Dubultu prospektā 71, Jūrmalā veikšanu (2025. gada februārī uzsākta līgumu izpilde). Tāpat norit darbs pie mikroautobusa iegādes iepirkuma dokumentācijas aktualizēšanas. Iepirkumu plānots izsludināt indikatīvi 2025. gada 1. ceturksnī.</t>
  </si>
  <si>
    <t>At the end of January 2025, contracts were signed for the construction works in Slokas iela 61, Jūrmala and Dubultu prospektas 71, Jūrmala (execution of the contracts started in February 2025). Work is also in progress to update the procurement documentation for the purchase of a minibus. The procurement is planned to be launched tentatively in the 1st quarter of 2025.</t>
  </si>
  <si>
    <t>20.06.2023 Investment Implementing Regulations were adopted at the meeting of the Cabinet of Ministers. 43 projects were submitted by 25.09.2023. By 09.05.2024, 43 contracts have been concluded for the implementation of the projects. 
Amendments to the AF CID have been submitted to the Ministry of Finance regarding changes in the name of objective 141 indicator, which will measure the number of supported medical treatment institutions until 31 December 2024: “Number of secondary outpatient providers with improved infrastructure (target 20)”.
24.01.2025. came in to force amendements in Cabinet of Ministers 20.06.2023. regulation Nr.325 “Implementing rules for the European Union Recovery and Resilience Facility Plan 4.1.1.3.i. Investment "Support to strengthen the health infrastructure of secondary outpatient providers to ensure a comprehensive sustainable integrated health service, reduce the spread of infectious diseases, to ensure epidemiological requirements” regarding changes in the name of objective 141 indicator, which measure the number of supported medical treatment institutions until 31 December 2024: “Number of secondary outpatient providers with improved infrastructure (target 20)”. 
According to the progress reports provided by the beneficiaries, the indicator will be reached (Number of secondary outpatient providers with improved infrastructure (target 20) on second quarter of 2025).</t>
  </si>
  <si>
    <t>Veselības aprūpes darbinieku atalgojuma modelis pēc būtības ir ieviests ar sekojošiem dokumentiem: 
1) 28.03.2023. pieņemot grozījumus Ministru kabineta 2018.gada 18.decembra noteikumos Nr. 851 "Noteikumi par zemāko mēnešalgu un speciālo piemaksu veselības aprūpes jomā nodarbinātajiem", 
2) 17.12.2024. izstrādājot un pieņemot plānu "Veselības darbaspēka attīstības stratēģija no 2025.gada līdz 2029. gadam", kā arī 
3) pamatojot mainīgās algas daļu ar Valsts kancelejas datiem.
Taču sarunās ar Eiropas Komisijas pārstāvjiem ir izteikts iebildums, ka minētie atalgojuma principi ir jāapstiprina ar normatīvo aktu, līdz ar to tiek strādāts pie Ministru kabineta Nr. 555 "Veselības aprūpes pakalpojumu organizēšanas un samaksas kārtība" grozījumiem, lai nostiprinātu šos atalgojuma principus MK noteikumos. 
Grozījumi MK noteikumos Nr.555 07.02.2025. tika nodoti TAP sistēmā (25-TA-302) publiskai apspriedei: https://tapportals.mk.gov.lv/legal_acts/5fe49a8d-1e8f-4613-859b-d884a96a91fc 
Minētos grozījumus MK noteikumos plānots izstrādāt līdz 2025.gada II ceturkšņa beigām.</t>
  </si>
  <si>
    <t>The remuneration model for health care workers is essentially implemented with the following documents:
1) 28.03.2023. adopting the amendments to the regulations of the Cabinet of Ministers No. 851 of December 18, 2018 "Regulations on the lowest monthly salary and special allowance for employees in the field of health care",
2) 17.12.2024. developing and adopting the plan "Health Workforce Development Strategy from 2025 to 2029", as well as
3) substantiating the part of the variable salary with the data of the State Chancellery.
However, in the negotiations with the representatives of the European Commission, an objection has been expressed that the mentioned remuneration principles should be approved by a regulatory act, therefore Ministry of Health is working on the Cabinet of Ministers No. 555 "Procedures for the Organisation of and Payment for Health Care Services" amendments to strengthen these remuneration principles in the regulations of the MK. 
Amendments to Cabinet Regulation No. 555 on 07.02.2025 were submitted to the TAP system (25-TA-302) for public consultation: https://tapportals.mk.gov.lv/legal_acts/5fe49a8d-1e8f-4613-859b-d884a96a91fc
The aforementioned amendments to the regulations of the MK are planned to be developed by the end of second quarter of 2025.</t>
  </si>
  <si>
    <t>23.01.2025. izsludināts iepirkums - konkursa dialogs “BAXE risinājuma pilnveidošana, ieviešot mākslīgā intelekta funkcionalitāti” (id. Nr. FM VID 2024/210/ANM). Norit konkursa dialoga 1.posms: kandidātu atlase (pretendentu pieteikšanās termiņš 27.03.2025.). Paredzēti trīs posmi.</t>
  </si>
  <si>
    <t>23.01.2025. the procurement - competitive dialogue "Improvement of the BAXE solution by introducing artificial intelligence functionality" (id. No. FM SRS 2024/210/ANM) have been announced.
Competitive dialogue - stage 1: selection of candidates, are underway (the deadline for applicants to apply on 27.03.2025.). Three stages are planned.</t>
  </si>
  <si>
    <t>Sagatavota iepirkuma dokumentācija dzelzceļa kravu skenēto attēlu analīzes platformas izveidei.
23.01.2025. izsludināts iepirkums - konkursa dialogs “BAXE risinājuma pilnveidošana, ieviešot mākslīgā intelekta funkcionalitāti” (id. Nr. FM VID 2024/210/ANM). Norit konkursa dialoga 1.posms: kandidātu atlase (pretendentu pieteikšanās termiņš 27.03.2025.). Paredzēti trīs posmi.</t>
  </si>
  <si>
    <t>Stājies spēka:
 - 01.11.2024. Tieslietu akadēmijas likums;
 - 14.11.2024. Grozījumi Tiesu varas likumā;
 - 01.01.2025. Likums par valsts budžetu 2025. gadam un budžeta ietvaru 2025., 2026. un 2027. gadam.</t>
  </si>
  <si>
    <t>Spēkā stājies:
-	likums par Tieslietu mācību centra institucionālā modeļa izveidi un darbību, tostarp tiesu iestāžu un Tieslietu padomes iesaistes nosacījumiem mācību satura un metodikas jautājumos;
-	Tiek nodrošināts valsts budžeta finansējums mācību centra uzturēšanas izmaksu, personāla izmaksu un mācību satura izdevumu pilnīgai segšanai, tai skaitā mācību programmu aktualizācijai, sākot ar 2026. gadu.</t>
  </si>
  <si>
    <t>Kopsavilkuma dokuments, kurā pienācīgi pamatots, kā tika apmierinoši sasniegts mēķis (tostarp visi būtiskie elementi), kopā ar atbilstošām saitēm uz pamatojošajiem pierādījumiem.Šā dokumenta pielikumā iekļauj šādus dokumentārus pierādījumus:a) desmit jaunu mācību programmu aprakstiem, kas paredzēti tiesnešu, tiesu darbinieku, prokuroru un prokuroru palīgu mācībām un īpašām starpdisciplinārām mācībām izmeklētājiem;b) projekta “Tieslietu akadēmija” uzraudzības padomes protokols, ar kuru tiek apstiprinātas attiecīgās programmas.</t>
  </si>
  <si>
    <t>Izpildīts. Ir izstrādātas un apstiprinātas desmit jaunas mācību programmas.                                                                                
* 25.07.2024. projekta "Tieslietu akadēmija" Uzraudzības padome apstiprināja programmas: “Jauniecelto tiesnešu mācību programma” (tiesnešiem ar pieredzi līdz 3 gadiem); “Mācību programma vadītājiem pirmā daļa "mācību programma vadītājiem tiesā”; “Tiesnešu profesionālās pilnveides/ kvalifikācijas paaugstināšanas mācību programma”; “Horizontālā jeb visām nozarēm kopīgu juridisku un nejuridisku zināšanu, prasmju un attieksmi (kompetences) attīstoša programma”  ar nosacījumu, ka Latvijas Tiesnešu mācību centrs mācību programmas papildina un precizē atbilstoši iepriekš rakstiski iesniegtajiem un sēdes laikā papildus pieteiktajiem komentāriem. Uzraudzības padomes locekļi aicināja Tiesu administrāciju pārliecināties, vai nepieciešamās izmaiņas veiktas pirms pieņemt darba izpildi. Ievērojot minēto tika identificētas minētajās programmās neiekļautās mācību tēmas un ar tām papildinātas profesionālās pilnveides programmas “Tiesnešiem ar pieredzi līdz 3 gadiem” un “Tiesnešiem ar pieredzi 3 un vairāk gadi”. 
Tāpat tika veikta minēto programmu pēcapstrāde, iekļaujot visas apmācību jomas/nozares vienā izklājlapā, tajā skaitā pārnesot tēmas no programmas “Horizontālā jeb visām nozarēm kopīgu juridisku un nejuridisku zināšanu, prasmju un attieksmi (kompetences) attīstoša programma” uz attiecīgo programmu/ām (vadoties no katras tēmas mērķa grupas/ām), tādējādi atstājot/izveidojot trīs profesionālās pilnveides programmas - “Tiesnešiem ar pieredzi līdz 3 gadiem”, “Tiesnešiem ar pieredzi 3 un vairāk gadi” un “Vadītājiem tiesā”, kā to paredz noslēgtais līgums starp Tiesu administrāciju un Latvijas Tiesnešu mācību centru par mācību programmu izstrādi Tieslietu akadēmijai. 
* 10.10.2024. projekta "Tieslietu akadēmija" Uzraudzības padome apstiprināja programmas: “Prokuroriem ar pieredzi līdz 5 gadiem”, 
“Prokuroriem ar pieredzi 5 un vairāk gadi”, “Prokurora palīgiem ar pieredzi (vecākajiem palīgiem)”, “Prokurora palīgiem, uzsākot darbu prokuratūrā (palīgiem)” un “Mācību programma vadītājiem otrā daļa "Vadītājiem prokuratūrā”.
* 2024. gada 11.  -14. novembra rakstiskās procedūras ietvaros projekta "Tieslietu akadēmija" Uzraudzības padome apstiprināja mācību programmas tiesu darbiniekiem - "Mācības tiesu darbiniekiem, uzsākot darbu tiesā" un  Tiesu darbinieku profesionālās pilnveides mācības".
12.12.2024. projekta "Tieslietu akadēmija" Uzraudzības padome apstiprināja programmu "Starpdisciplinārai auditorijai".</t>
  </si>
  <si>
    <t>Completed. Ten new training programs have been developed and approved.                                                                                    
* 25.07.2024. The Supervisory Board of the "Judicial Academy" project approved the programs: "Study program for newly appointed judges" (for judges with up to 3 years of experience); "Training program for managers part 1 "Training program for managers in court"; "Judges' professional development/qualification improvement training program"; "Horizontal, i.e. a program developing legal and non-legal knowledge, skills and attitudes (competencies) common to all sectors" on the condition that the Latvian Judges' Training Center supplements and specifies the training programs in accordance with the comments submitted in writing in advance and additionally submitted during the session. Members of the Supervisory Board called on the Court Administration to make sure that the necessary changes have been made before accepting the execution of the work. In accordance with the above, learning topics not included in the mentioned programs were identified and the professional development programs "For judges with experience up to 3 years" and "For judges with experience 3 years and over" were supplemented with them. Also, the post-processing of the mentioned programs was carried out, including all training areas/sectors in one spreadsheet, including transferring topics from the program "Horizontal, i.e. program for developing legal and non-legal knowledge, skills and attitudes (competences) common to all sectors" to the respective program(s) (guided by target group(s) of each topic), thus leaving/creating three professional development programs - "For judges with experience up to 3 years", "For judges with experience 3 years and over" and "For managers in court", as stipulated in the contract between the Court Administration and the Latvian Judges Training Center on the development of training programs for the Judicial Academy.* 
10.10.2024. The Supervisory Board of the "Judicial Academy" project approved the programs: "For prosecutors with up to 5 years of experience", "For prosecutors with experience of 5 years or more", "Assistant prosecutors with experience (senior assistants)", "Assistant prosecutors starting work in the prosecutor's office (assistants)" and "Training program for managers part two "Managers in the prosecutor's office".
* November 11.-14. 2024 as written procedure, the Supervisory Board of the "Judicial Academy" project approved training programs for court employees - "Training for court employees when starting work in court" and "Professional development training for court employees".
12.12.2024 The Supervisory Board of the "Judicial Academy" project approved the "Interdisciplinary Audience" program.</t>
  </si>
  <si>
    <t>Tiek kavēts.</t>
  </si>
  <si>
    <t>Is delayed.</t>
  </si>
  <si>
    <t>Tiek kavēts.
12.11.2024. noslēgts līgums par Tieslietu akadēmijas telpu aprīkošanu ar audiovizuālajiem risinājumiem un to uzturēšanu.
20.11.2024. noslēgts līgums par Tieslietu akadēmijas telpu dizaina koncepcijas izstrādi. 
19.12.2024. pie līguma par Tieslietu akadēmijas telpu dizaina koncepcijas izstrādi noslēgta vienošanās par līguma grozījumiem, pagarinot līguma izpildes termiņu līdz 2025.gada 28.janvārim, pamatojoties uz to, ka Izpildītājam nav iespējams veikt precīzus telpu uzmērījumus, jo atsevišķās telpās, kur nepieciešams veikt mērījumus nav ielieta grīda.
28.01.2025. iesniegts  mēbeļu piedāvājuma nodevums,30.01.2025. parakstīts Darba pieņemšanas – nodošanas akts un 03.02.2025. saņemts rēķins. Uzsākts mēbeļu sagādes process.
22.01.2025. SIA “MONUM” iesniedzis SIA “Tiesu namu aģentūra” vēstuli par papildus būvdarbu ietekmi uz termiņu un termiņa pagarinājuma nepieciešamību par čerām nedēļam. 
07.02.2025. SIA “Tiesu namu aģentūra” ir nosūtījusi Tieslietu ministrijai e-pastu ar lūgumu par būvdarbu termiņa pagarinājumu.
12.02.2025. Tieslietu ministrija e-pastā lūdz Tiesu administrāciju izvērtēt sniegto SIA “Tiesu namu aģentūra”  argumentāciju un vai atbilstoši Publisko iepirkuma likuma 61. panta 3. daļas 1. punktam, 3. punktam un līguma Nr. 04-4/156-2024, par administratīvās ēkas 11. novembra krastmalā 31, Rīgā pārbūvi Tieslietu akadēmijas vajadzībām (turpmāk – Būvdarbu līgums), 9.14.4. punktam, ir pamatoti pagarināt Būvdarbu līguma izpildes termiņu par periodu, kurā Būvdarbu līguma izpilde nebija iespējama no Būvuzņēmēja un Pasūtītāja neatkarīgu iemeslu dēļ  jeb par 4 (četrām) kalendārajām nedēļām - būvdarbi tiek pabeigti un objekts nodots ekspluatācijā ne vēlāk kā līdz 2025. gada 30. maijam.
20.02.2025. un 26.02.2025. (papildinājumi) Tiesu administrācija, pēc būvuzrauga viedokļa saņemšanas, sniedz savu viedokli Tieslietu ministrijai par Būvdarbu līguma izpildes termiņa pagarināšanu.
14.03.2025. Uzraudzības Padome lemj par Būvdarbu līguma izpildes termiņa pagarināšanu.</t>
  </si>
  <si>
    <t>Is delayed.                                                   
12.11.2024. an agreement has been entered into regarding the equipping of the premises of the Justice Academy with audio-visual solutions and the maintenance thereof.
20.11.2024 contract concluded to develop the concept of room design of the Judicial Academy.
19.12.2024, an agreement was made regarding amendments to the contract for the design concept development of the Justice Academy premises, extending the contract execution deadline to 28 January 2025, based on the fact that the Contractor was unable to perform accurate measurements of the premises due to the lack of a floor in some of the rooms where measurements were needed.
28.01.2025, a furniture offer submission was made. On 30.01.2025, the Work Acceptance and Handover Act was signed, and on 03.02.2025, an invoice was received.The furniture procurement process has been initiated.
On 22.01.2025, SIA “MONUM” submitted a letter to SIA “Tiesu namu aģentūra” regarding the additional impact of construction work on the deadline and the need for a four-week extension. 07.02.2025, SIA “Tiesu namu aģentūra” sent an email to the Ministry of Justice requesting an extension of the construction deadline.
On 12.02.2025, the Ministry of Justice, in an email, asked the Court Administration to evaluate the arguments provided by SIA “Tiesu namu aģentūra” and whether, according to Paragraph 3 of Article 61 of the Public Procurement Law, and Contract No. 04-4/156-2024 for the reconstruction of the administrative building at 11. Novembra Krastmala 31, Riga for the needs of the Judicial Academy (hereinafter – the Construction Contract), under point 9.14.4, it is justified to extend the Construction Contract deadline for the period during which the execution of the Construction Contract was not possible due to reasons independent of the Contractor and the Client, or for four (4) calendar weeks – the construction work should be completed, and the facility handed over for operation no later than 30 May 2025.
 20.02.2025 and 26.02.2025 (additions), after receiving the opinion of the construction supervisor, the Court Administration provided its opinion to the Ministry of Justice regarding the extension of the Construction Contract execution deadline.
14.03.2025, the Supervisory Board decided on the extension of the Construction Contract execution deadline.</t>
  </si>
  <si>
    <t>Uzsākts darbs pie progresa pārskata par valsts pārvaldes modernizācijas plāna īstenošanu. Izsūtīts uzaicinājums plāna īstenošanā iesaistītajām institūcijām līdz 19.martam nominēt kontaktpersonas informācijas sniegšanai. Tiek gatavotas pieprasījuma formas par nepieciešamās informācijas iesniegšanu. Atbilstoši 2023. gada 8. maija Ministru kabineta rīkojuma Nr. 240 "Par Valsts pārvaldes modernizācijas plānu 2023.–2027. gadam" 5.punktā noteiktajam termiņam -1.jūlijam plāna īstenošanā iesaistītajām institūcijām ir jāiesniedz prasītā informācija. Pēc informācijas iesniegšanas tiks gatavots progresa pārskats par valsts pārvaldes modernizācijas plāna īstenošanu  atbilstoši iepriekšminētā rīkojuma 4.1.apakšpunktā noteiktajā termiņā - līdz 2025.gada 31decembrim.</t>
  </si>
  <si>
    <t>Work has begun on the progress report on the implementation of the plan for the modernisation of public administration. An invitation has been sent to the institutions involved in the implementation of the plan to nominate contact persons for the provision of information by 19 March. Request forms for the submission of the necessary information are being prepared. In accordance with the deadline laid down in Paragraph 5 of Cabinet Order No. 240 of 8 May 2023, On the State Administration Modernisation Plan for 2023-2027, which is 1 July, the institutions involved in the implementation of the plan must submit the required information. After submitting the information, a progress report on the implementation of the State Administration Modernization Plan will be prepared in accordance with the time period specified in Sub-paragraph 4.1 of the abovementioned Order, which is specified until 31 December 2025.</t>
  </si>
  <si>
    <t>Atbilstoši noslēgtajai vienošanai par projekta īstenošanu starp Valsts administrācijas skolu un Valsts kanceleju progresa pārskatu par sasniegtajiem rezultātiem iesniedz divas reizes gadā.  Finansējuma saņēmējs decembrī iesniedza pārskatu par laika periodu līdz 2024.gada 31.oktobrim. Saskaņā ar apstiprināto progresa pārskatu līdz 31.10.2024. apmācīto skaits ir 10 532.</t>
  </si>
  <si>
    <t>According to the project implementation agreement between the School of Public Administration and the State Chancellery, a progress report on the results achieved is submitted twice a year. In December, the final benificiare submitted a progress report for the period until 31.10.2024. According to the approved progress report until 31.10.2024. the number of trainees is 10,532.</t>
  </si>
  <si>
    <t>Atbilstoši noslēgtajai vienošanai par projekta īstenošanu starp Valsts administrācijas skolu un Valsts kanceleju progresa pārskatu par sasniegtajiem rezultātiem iesniedz divas reizes gadā. Finansējuma saņēmējs novembrī iesniedza pārskatu par laika periodu līdz 2024.gada 31.oktobrim. Saskaņā ar apstiprināto progresa pārskatu līdz 31.10.2024. apmācīto skaits ir 24 976.</t>
  </si>
  <si>
    <t>Procesā. Ministru Kabineta ieteikumu projekta darba dokuments ar nosaukumu "Valsts pārvaldes Inovācijas laboratoriju darbības pamatprincipi" ir papildināts un iekšēji saskaņots. 2025.gada 19.martā ir ievietots Tiesību aktu portālā (TAP) ar Nr. 25-TA-716, tiek plānots, ka atzinumu sniegšanai tas tiks nodots līdz 31.martam.</t>
  </si>
  <si>
    <t>In the process. The draft working document recommendations of the Cabinet of Ministers entitled "Basic principles of operation of innovation laboratories of the state administration" has been updated and internally coordinated. On March 19, 2025,draft document has been placed in Legal portal (TAP) with No. 25-TA-716, it is planned that it will be handed over for the provision of opinions by March 31.</t>
  </si>
  <si>
    <t>Spēkā stājušies energokopienu reģistrēšanas un darbības noteikumi.
Ir izstrādāti grozījumi Elektroenerģijas tirgus likumā, kas paredz pienākumu elektroenerģijas tirgotājiem savos pakalpojumos iekļaut energokopienu universālo pakalpojumu. Grozījumus plānots pieņemt 2025.gada aprīļa sākumā.</t>
  </si>
  <si>
    <t>The regulations for registering and operating energy communities have entered into force.
Amendments to the Electricity Market Law have been developed, which include the obligation for electricity traders to include the universal service of energy communities in their services. Planned time of adoption of the amendments is the beginning of April 2025.</t>
  </si>
  <si>
    <t>Būvniecības līgums (t.sk. projektēšana un autoruzraudzība) ir noslēgts, un tā izpilde ir procesā. Būvdarbu līguma izpildes beigu datums ir 2025. gada 30. jūnijs. Tehnoloģiskā aprīkojuma tehniskā dokumentācija un tehnoloģiskā aprīkojuma testi rūpnīcā ir pabeigti.</t>
  </si>
  <si>
    <t>The construction contract (including design and author supervision) has been signed, and its execution is in progress.  The completion date for the execution of the construction contract is June 30, 2025. Technical documentation for technological equipment and tests of technological equipment in the factory have been completed.</t>
  </si>
  <si>
    <t>17 elektroautobusu iegāde: 21.06.2024 noslēgts līgums par 17 elektroautobusu piegādi. Elektroautobusu ražošana un piegāde tiks veikta līdz 21.06.2025. Elektroautobusu testēšana un nodošana ekspluatācijā tiks veikta 2025. gada jūlijā un augustā.
Elektroautobusu uzlādes infrastruktūras iegāde un izbūve (7 uzlādes stacijas): 
- 21.05.2024. noslēgts līgums (ar SIA Energolukss) par septiņu (7) lieljaudas uzlādes staciju piegādi un uzstādīšanu (ražotājs: Kempowers).
- 21.03.2024 noslēgts līgums (ar SIA RECK) par būvprojekta dokumentāciju izstrādi. Būvprojektu dokumentācija izstrādāta 4 uzlādes punktiem. Procesā būvniecības dokumentācijas izstrāde atlikušajiem uzlādes punktiem (tiks izstrādāta līdz 2025. gada aprīļa sākumam).
- 2025.gada martā noslēgti līgumi ar AS “Sadales tīkls” par elektroenerģijas pieslēgumu izveidi.
- Notiek iepirkuma dokumentācijas izstrāde uzlādes punktu infrastruktūras izbūvei (saskaņā ar izstrādātajiem būvprojektiem) (iepirkuma izsludināšana plānota 2025.gada martā).
- Plānots, ka visu uzlādes punktu infrastruktūras būvniecība ilgs sešus mēnešus (aptuveni līdz 2025. gada oktobrim). Uzlādes punktu nodošanu ekspluatācijā plānots veikta divu mēnešu laikā pēc būvdarbu pabeigšanas (aptuveni līdz 2025. gada decembrim).
Satiksmes ministrijas ieskatā, nepastāv risks rādītāja Nr.5.1. sasniegšanā. Līdz 30.06.2026. tiks nodrošināta visu projekta ietvaros iegādāto 17 elektroautobusu un 7 ātrās uzlādes staciju darbība.</t>
  </si>
  <si>
    <t>Purchase of 17 electric buses: On 21.06.2024, a contract was signed for the delivery of 17 electric buses. The production and delivery of the 17 electric buses will be carried out until 21.06.2025. The testing and commissioning (putting into operation) of the 17 electric buses will be carried out in July and August 2025.
Purchase and construction of electric buses charging infrastructure (7 charging stations):
- On 21.05.2024, a contract signed (with Energolukss Ltd.) for the delivery and setup of seven (7) high-capacity fast electric charging stations (manufactured by Kempowers).
- On 21.03.2024, a contract signed (with SIA RECK) for the development of construction project documentation. Construction project documentation has been developed for 4 charging points. Development of construction project documentation for the remaining charging points is in progress (will be developed by the beginning of April 2025).
- In March 2025, contracts were signed with JSC “Sadales tīkls” for the establishment of electricity connections.
- The development of procurement documentation for the construction of charging points (in accordance with developed construction projects) is in process (procurement announcement planned in March 2025). 
- Construction is planned to take six months (approximately until October 2025). The charging points are planned to be put into operation within two months after the completion of construction work (approximately until December 2025). 
In the opinion of the Ministry of Transport, there is no risk of achieving indicator No. 5.1. By 30.06.2026, the operation of all 17 electric buses and 7 fast-charging stations acquired under the project will be ensured.</t>
  </si>
  <si>
    <t>Rādītāju sasniegšana nav pabeigta. Turpinās iepirkumu (būvdarbu) līgumu slēgšanas process, šobrīd noslēgti daži līgumi, pārējos līgumus plānots noslēgt līdz aprīļa beigām. 
04.09.2023. noslēgti 2 līgumi un 19.09.2023. noslēgts 1 līgums "Reģionālas un pilsētas nozīmes velo infrastruktūras izveidei maršrutos Rīga Babīte-Piņķi, Rīga-Ulbroka un Rīga-Ķekava būvniecības ieceres tehniskās dokumentācijas izstrāde un autoruzraudzība".
28.06.2023. noslēgts līgums "	Gājēju celiņa izbūve gar Ziedkalnu un Mazcenu aleju no Loka ceļa līdz Mārupes mūzikas un mākslas skolai".
24.10.2022. noslēgts līgums "Tehniski ekonomiskā pamatojuma izstrāde "Maģistrālās veloceļu infrastruktūras būvniecība prioritārajā koridorā Rīga-Carnikava".
09.10.2023. noslēgts līgums "Būvprojekta "Maģistrālā veloceļu infrastruktūras būvniecība prioritārajā koridorā Rīga-Carnikava" izstrāde, tā saskaņošana un akceptēšana normatīvajos aktos noteiktajā kartībā, autoruzraudzības .
14.04.2021. noslēgts līgums "Gājēju ceļa un veloceliņa izbūve gar autoceļu A7, Ķekavas pagasts, Ķekavas novads (posms no zemes gabala ar kad Nr.80700080960 līdz īpašumam Annužas)".
11.10.2021. noslēgts līgums "Gājēju ceļa un veloceliņa izbūve gar autoceļu A7, Ķekavas pagastā, Ķekavas novadā".</t>
  </si>
  <si>
    <t>Achievement of indicator is not completed. The process of concluding procurement (construction) contracts is ongoing, some contracts have been concluded at this time, and the remaining contracts are planned to be concluded by the end of April.
On 04.09.2023. two contracts and on 19.09.2023 one contract "Development and author supervision of the technical documentation of the construction plan for the creation of regional and city bicycle infrastructure on the Riga Babite-Pinki, Riga-Ulbroka and Riga-Kekava routes" were signed.
On 28.06.2023. contract "Construction of a pedestrian path along Ziedkalna and Mazcenu avenue from Loka road to Marupe Music and Art School" was signed.
On 24.10.2022. contract "Development of the technical and economic justification "Construction of the highway bicycle infrastructure in the priority corridor Riga-Carnikava" was signed.
On 09.10.2023. contract "Development of the construction project "Construction of the main bicycle infrastructure in the priority corridor Riga-Carnikava", its coordination and acceptance in accordance with the rules and regulations, author supervision" was signed.
On 14.04.2021. contract "Construction of a pedestrian path and a bicycle path along the A7 highway, Kekava parish, Kekava district (section from the plot of land with cadastral number 80700080960 to the Annuzas property)" was signed.
On 11.10.2021. contract "Construction of a pedestrian path and bicycle path along the A7 highway, Kekava parish, Kekava county" was signed.</t>
  </si>
  <si>
    <t>Rādītāja izpildē ietverti tikai tie līgumi ar finansējuma saņēmējiem un līgumu grozījumi uz 12.02.2025., kuriem 1.2.1.4.i. investīcijas projektu ietvaros paredzēts izstrādāt tehnisko dokumentāciju un veikt būvdarbus. Kopējā noslēgto liģumu summa ir 21 084 134.43 EUR, no tās ANM finansējums ir 17 103 009.76 EUR un valsts budžeta finansējums ir 3 981 124.67 EUR.</t>
  </si>
  <si>
    <t>Turpinās tīklu projektēšanas darbi. Atsevišķos posmos uzsākti būvdarbi.</t>
  </si>
  <si>
    <t>Network design work is ongoing. Construction work has started in some sections</t>
  </si>
  <si>
    <t>Lai nodrošinātu metodikas un kompetenču attīstības programmas izstrādi, 27.07.2022. tika noslēgts iepirkuma līgums “Par metodikas un izglītības programmu izstrādi” ar SIA "AC Konsultācijas" un uzsākta līguma izpilde. Atbilstoši līguma izpildes laika grafikam, 22.09.2022.  Sociālās integrācijas valsts aģentūrā iesniegts nodevums par sākotnējās jomas izpēti un  16.12.2022. nodevums par metodiskā satura projektu. Izstrādātā metodika un kompetenču attīstības programma saskaņota Sociālās integrācijas valsts aģentūras Konsultatīvās padomes  29.06.2023. sēdē (protokols Nr.1-22/2). 30.06.2023. parakstīts pakalpojuma pieņemšanas-nodošanas akts ar SIA "AC Konsultācijas". 
Līdz 30.11.2023. notika Sociālās integrācijas valsts aģentūras darbinieku mācības metodikas lietošanā, ko veica pakalpojuma sniedzējs “AC Konsultācijas”.  27.11.2023. uzsāktas neformālo aprūpētāju mācības (kompetenču attīstības programmas (moduļi) pilots).</t>
  </si>
  <si>
    <t>To ensure the development of a methodology and a competence development programme, procurement contract on the development of methodology and educational programs has been concluded with AC Konsultācijas Ltd. on 27.07.2022., and the implementation of the contract started. The development of methodology is according to the time schedule for the execution of the contract: a submission on the study of the initial area was submitted on 22.09.2022., and the assignment on the methodological content project was submitted on 16.12.2022. The developed methodology and the competence development programme were agreed at the meeting of the Advisory Board of the State Agency for Social Integration (SIVA) on 29.06.2023. (meetings protocol No 1-22/2). Until 30.11.2023, training in the use of the methodology for the staff of the State Agency for Social Integration was provided by the service provider "AC Konsultācijas" Ltd. 27.11.2023, training of informal carers (pilot of the Competence Development Programm (modules)).</t>
  </si>
  <si>
    <t>Rādītājs ir sasniegts, ir veikta sekvencēšana 3520 cilvēka genoma paraugiem.</t>
  </si>
  <si>
    <t>The indicator has been achieved, 3,520 human genome samples have been sequenced.</t>
  </si>
  <si>
    <t>Atbilstoši Kohēzijas politikas fondu vadības informācijas sistēmā ievadītajai informācijai uz 17.03.2025. uzraudzības rādītājs ir sasniegts (rādītāja aktuālā vērtība ir 43.71 milj. euro - noslēgtā summa iepirkumu projektos).
Sākotnēji rādītāja izpilde kavējās, jo projektā 4.1.1.2.i.0/1/22/I/CFLA/002 (RAKUS) izsludinātais iepirkums Nr. RAKUS 2024/55K/ERAF “Jaunā ārstniecības korpusa Hipokrāta ielas teritorijā izbūve (projektēšana, autoruzraudzība un būvdarbi)” beidzās bez rezultāta, jo iepirkuma procesa 2.posmā netika saņemts neviens pretendenta piedāvājums.</t>
  </si>
  <si>
    <t>According to the information entered in Cohesion Policy Funds Management Information System on 17.03.2025, the indicator has been reached (the current value of the indicator is EUR 43.71 million - the amount contracted in procurement projects).
Initially, the implementation of the indicator was delayed because the procurement No. RAKUS 2024/55K/ERDF “Construction of a new medical building in the territory of Hipokrāta Street (design, author's supervision and construction works)” announced in the project 4.1.1.2.i.0/1/22/I/CFLA/002 (RAKUS) ended without a result, because no tenderer's offer was received in the 2nd stage of the procurement process.</t>
  </si>
  <si>
    <t>17.12.2024. Ministru kabinetā ir pieņemta Cilvēkresursu attīstības stratēģija ("Veselības darbaspēka attīstības stratēģija no 2025. gada līdz 2029. gadam"), kurā ir noteikti jaunā veselības aprūpes darbinieku atalgojuma modeļa principi.</t>
  </si>
  <si>
    <t>17.12.2024. The Cabinet of Ministers has adopted the Human Resources Development Strategy ("Health Workforce Development Strategy from 2025 to 2029"), which sets out the principles of the new remuneration model for healthcare workers.</t>
  </si>
  <si>
    <t>2024.gada 17.decembrī Ministru kabinetā ir pieņemta Cilvēkresursu attīstības stratēģija ("Veselības darbaspēka attīstības stratēģija no 2025. gada līdz 2029. gadam"), kurā ir noteikti jaunā veselības aprūpes darbinieku atalgojuma modeļa principi. 
Pieejams: https://tapportals.mk.gov.lv/legal_acts/5f51f0b4-6ad5-4fea-b0d5-c1ad9365b563 vai https://www.vestnesis.lv/op/2024/250.27</t>
  </si>
  <si>
    <t>On December 17, 2024, the Cabinet of Ministers adopted the Human Resources Development Strategy ("Health Workforce Development Strategy from 2025 to 2029"),  which sets out the principles of the new remuneration model for health workers. 
Available: https://tapportals.mk.gov.lv/legal_acts/5f51f0b4-6ad5-4fea-b0d5-c1ad9365b563 or https://www.vestnesis.lv/op/2024/250.27</t>
  </si>
  <si>
    <t>2022.gada 4.cet. sasniegts Atskaites punkts Nr 178. - uzstādīts spektrometrs muitas labotorijā un Atskaites punkts Nr. 179. -  uzstādīts spektrometrs  lidosta muitas kontroles punktā. Noslēgts pakalpojumu līgums, lai sasniegtu Atskaites punktu Nr. 180. - uzstādīta līnija pasta sūtījumu viedai skenešanai lidostas muitas kontroles punktā. Tiek veiktas ieprikumu procedūras, lai nodrošinātu Atksaites punktu Nr. 176. un Nr.177 sasniegšanu.</t>
  </si>
  <si>
    <t>In Q4 2022, the following milestones were achieved:
Milestone No. 178: A spectrometer was installed in the customs laboratory.
Milestone No. 179: A spectrometer was installed at the airport customs control point.
A service contract was concluded to achieve Milestone No. 180: A line for smart scanning of postal shipments was installed at the airport customs control point.
Procurement procedures are being carried out to ensure the achievement of Milestones No. 176 and No. 177.</t>
  </si>
  <si>
    <t>Ņemot vērā ekonomisko noziegumu apkarošanas virziena prioritārumu Valsts policijā un to atspoguļojošo dažādu iniciatīvu daudzumu, kā arī šī noziedzības virziena sarežģītību arī korelācijā ar citiem noziedzības veidiem, datu apkopšana ir laikietilpīga un sākotnējais ziņojuma izstrādes termiņš ir nokavēts, jo ziņojumam nepieciešamie statistikas dati un citas papildinformācijas izgūšana ir aizkavējusies. 
Līdz atskaites periodam veikti sagatavošanas un plānošanas darbi attiecībā uz progresa ziņojuma izstrādi – datu avotu apzināšana un izpēte, kā arī veikta ziņojuma projekta izstrāde. 
Progresa ziņojuma izstrāde ir iekļauta Valsts policijas stratēģijā, kas ir izstrādāta atbilstoši Iekšlietu ministrijas stratēģiju 2021.-2023. gadam.
Ņemot vērā augstāk minēto, ir iesniegti grozījumi Latvijas Atveseļošanas un noturības mehānisma plānā, kas paredz, ka Iekšlietu ministrija apstiprina progresa ziņojumu līdz 2025. gada 4. ceturksnim.</t>
  </si>
  <si>
    <t>Taking into account the priority of the direction of combating economic crimes in the State Police and the number of different initiatives reflecting it, as well as the complexity of this direction of crime also in correlation with other types of crime, data maintenance is time-consuming and the initial deadline for the development of the report has been missed due to the retrieval of statistical data and other additional information required for the report has been delayed.
Up to the reporting period, preparatory and planning work was carried out regarding the development of the progress report - identification and research of data sources, as well as the development of the draft report.
The development of the progress report is included in the strategy of the State Police, which has been developed taking into account the strategy of the Ministry of the Interior for 2021-2023 period.
Taking into account the above, amendments have been submitted to the Latvian Recovery and Resilience Mechanism Plan, which states that the Ministry of the Interior approves a progress report by the 4th quarter of 2025.</t>
  </si>
  <si>
    <t>Atbilstoši noslēgtajai vienošanai par projekta īstenošanu starp Valsts administrācijas skolu un Valsts kanceleju progresa pārskatu par sasniegtajiem rezultātiem iesniedz divas reizes gadā.  Finansējuma saņēmējs decembrī iesniedza pārskatu par laika periodu līdz 2024.gada 31.oktobrim. Saskaņā ar apstiprināto progresa pārskatu īdz 31.10.2024. apmācīto skaits ir 10 532.</t>
  </si>
  <si>
    <t xml:space="preserve">ERDF </t>
  </si>
  <si>
    <t xml:space="preserve">Target No 24 "Total fire area for wild fires over the 5-year period (2020-2024)" is an overall target that would be achieved through implementation of the Disaster management refrom. The reform is implemeneted through projects financed from the ERDF, RRF and State budget. </t>
  </si>
  <si>
    <t>Under the amendments No.3 of the Cohesion policy, the MoI has submitted the proposal to build at least 10 disaster management centres in Latvia. The  concrete objects that would be built under the ERDF is still under consideration.</t>
  </si>
  <si>
    <t>Līgumi par būvdarbiem un būvdarbu uzraudzību Rīgas Centrālās dzelzceļa stacijas dienvidu daļā parakstīti 11.04.2025.</t>
  </si>
  <si>
    <t>Contracts for construction works and for supervision of construction works in the southern part of Riga Central Railway Station were signed on 11.04.2025.</t>
  </si>
  <si>
    <t>Atklātu projektu iesniegumu konkursu ietvaros līdz 28.12.2024. ir piešķirtas līgumu slēgšanas tiesības 27 679 952.75 EUR apmērā 47 energoefektivitātes uzlabošanas projektu īstenošanai pašvaldību ēkās un infrastruktūrā.
Šobrīd projektu vērtēšanas process ir noslēdzies. Vienlaikus ar Eiropas Komisiju ir neformāli saskaņota Cover note par līgumu slēgšanas tiesību apjomu – izpildītu AF plāna mērķi.</t>
  </si>
  <si>
    <t>Within the open selections the rights to conclude contracts in the amount of EUR 27 679 952.75 has been awarded for 47 energy efficiency improvement projects in local government and infrastructure by 28.12.2024. At the moment, the project evaluation process has ended. Meanwhile, Cover note on the amount of awarded rights to conclude contracts – fulfilment of RRF target is informally agreed with the European Commission.</t>
  </si>
  <si>
    <t>Turpinās 35 projektu realizācija, uz 17.04.2025. pabeigti 9 projekti, sasniedzot primārās enerģijas patēriņa samazinājumu 821 172 kWh gadā.</t>
  </si>
  <si>
    <t>The implementation of 35 projects continues, as of 17.04.2025. 9 projects have been completed, achieving a reduction in primary energy savings of 821,172 kWh per year.</t>
  </si>
  <si>
    <t>Normatīvā regulējuma ar kuriem valsts mežus dara pieejamus vēja enerģijas izmantošanai, nosaka piemērotas teritorijas attīstībai un dara tās pieejamas privātajiem investoriem solīšanai, ietvars ir izstrādāts un stājies spēkā.Tiek gatavots Cover note.</t>
  </si>
  <si>
    <t>The regulatory framework context for making public forests available for the use of wind energy, identifying suitable areas for development and making them available to private investors for bidding, has been developed and entered into force. A Cover note is being prepared.</t>
  </si>
  <si>
    <t>2025. gada aprīlī objekts Daugavpilī tika nodots lietotājiem, Līvanānos 2025. gada martā būvdarbi tika pieņemti un objekts tika nodots pasūtītājam. Madonā 2025. gada aprīlī būvddarbi tika pieņemti un objekts nodots pasūtītājam. Liepājā izpilde veido 16% no darba apjoma, veikti dzelzsbetona konstrukciju montāžas darbi un  2.stāva mūrēšanas darbi. Norisinās grīdas betonēšana, monolītās joslas un pārsegumu izbūve, ceļu pamatnes izbūve un  laukuma bruģēšanas darbi. Alsungā izpilde veido 20% no kopējā darba apjoma, norisinās ceļa izbūves darbi, betona paneļu montāža un iekšējo kanalizācijas tīklu izbūve.Salavgrīvā izpilde veido 24% no kopējā darbu apjoma.Pabeigta jumta siltināšana, logu montāža, zemgrīdas inženiertīklu izbūves darbi. Norisinās vēdināšanas gaisa vadu montāža,  grīdas pīrāgu izbūve, fasādes siltināšana, elektrības un vājstrāvu tīkla izbūve. Viļānos darbu izpilde veido 33%, norisinās bruģēšanas darbi,  jumta siltināšana un membrānas ieklāšana,   grīdu siltināšana un betonēšana. Uzsākti fasādes apdares darbi. Alūksnē izpilde veido 20%, pabeigti dz/betona paneļu montāžas darbi. Norisinās sienu mūrēšana, zemgrīdas inženiertīklu izbūve, tranšeju aizbēršana, šuvju monolitizēšana. Talsos izpilde veido 10%, norisinās mūrēšanas darbi, pārseguma dz/betona paneļu montāža, monolītās joslas betonēšana, pandusa izbūve, teritorijas sadaļas darbi – uzbērumu, ierakumu izbūve.</t>
  </si>
  <si>
    <t>In April 2025, the site in Daugavpils was transferred to users. In Līvāni the construction works were accepted and the site was transferred to the construction client. In Madona, construction works were accepted and the site was handed over to the commissioning authority. 
In Liepāja, the level of execution accounts for 16% of the total work volume, concrete construction works were done and 2 nd floor masonry works have been carried out. Floor concreting, construction of monolithic strips and canopies, construction of the road base and paving of the area take place. In Alsunga, execution accounts for 20% of total work, road construction works, installation of concrete panels and construction of internal sewerage networks take place. In Salacgrīva, execution accounts for 24% of total work. The roof insulation, window assembly, construction of underfloor engineering networks have been finished. The assembly of ventilation ducts, construction of floor pies, heating of facades, construction of electricity and networks are ongoing. In Viļāni, work performance accounts for 33%. Currently the paving works, roof insulation and membrane laying, floor insulation and concreting take place. The facade works are in progress. In Alūksne, execution of works accounts for 20%. The assembly of the concrete panels has been finished. Wall masonry, construction of underfloor engineering networks, backfilling of trenches, monolithisation of joints are underway. In Talsi executions account for 10%, bricklaying works are taking place, installation of concrete panels, concreting of the monolithic strip, the works on the territory around the site have been started.</t>
  </si>
  <si>
    <t>Rādītājs izpildīts atbilstoši izpildes pārbaudes mehānismam - katrs no četriem kopīgo pakalpojumu sniedzējiem (Latvijas Valsts radio un televīzijas centrs, Latvijas Nacionālā bibliotēka, Iekšlietu ministrijas Informācijas centrs, Zemkopības ministrija) darbina vismaz vienu valsts platformu vai informācijas sistēmu, izmantojot kopīgos mākoņpakalpojumus, tostarp jaudas balansēšanu un dublējuma atkopšanu fiziski attālā datu centrā:
Latvijas Valsts radio un televīzijas centrs - 1 platformu un 2 informācijas sistēmas, 
Latvijas Nacionālā bibliotēka - 1 platformu, 
Iekšlietu ministrijas Informācijas centrs - 1 informācijas sistēmu, 
Zemkopības ministrija - 1 informācijas sistēmu.
Līdz ar to rādītājs ir pārliecinoši sasniegts un pat pārsniegts.</t>
  </si>
  <si>
    <t>The target has been met in accordance with the performance verification mechanism - each of the four shared service providers (Latvian State Radio and Television Centre, Latvian National Library, Information Centre of the Ministry of the Interior, Ministry of Agriculture) operates at least one state platform or information system using shared cloud services, including capacity balancing and backup recovery in a physically remote data center:
Latvian State Radio and Television Centre - 1 platform and 2 information systems,
Latvian National Library - 1 platform,
Information Centre of the Ministry of the Interior - 1 information system,
Ministry of Agriculture - 1 information system.
Consequently, the target has been convincingly achieved and even exceeded.</t>
  </si>
  <si>
    <t>Saskaņā ar Eiropas digitālās inovācijas centru sniegto informāciju līdz 23.04.2025. izsniegtas 4920 digitālās attīstības ceļa kartes komersantiem.</t>
  </si>
  <si>
    <t>According to the information provided by the European Digital Innovation Hubs, until 23.04.2025. issued 4920 digital development roadmaps for entities.</t>
  </si>
  <si>
    <t>18.02.2025. apstiprināti AF plāna grozījumi, tai skaitā veikti grozījumi rādītājam Nr. 47/48, paredzot, ka rādītājs tiek sasniegts brīdī, kad tiek parakstīti līgumi par atbalsta sniegšanu pētniecības projektiem jeb brīdī, kad CFLA apstiprina pētniecības projektus.
CFLA pētniecības projektus apstiprina ar finansējuma saņēmēja iesniegto līguma grozījumu apstiprināšanu KP VIS, mērķa vērtība progresa pārskatos tiek ievadīta tikai vēlākā periodā, kad finansējuma saņēmējs jau attiecina faktiski veiktos pētniecības projektu izdevumus, tādēļ mērķa uz konkrēto periodu var atšķirties no faktiski sasniegtās rādītāja vērtības.
Līdz 28.04.2025. ar līguma grozījumiem CFLA ir apstiprinājusi 57 pētniecības projektus, attiecīgi līdz sākotnēji plānoatajam rādītāja sasniegšanas periodam 31.12.2024. apstiprināti ar līguma grozījumiem bija 25 pētniecības projekti.</t>
  </si>
  <si>
    <t>On 18.02.2025, amendments to the RRF plan were approved, including modifications to indicator No. 47/48, specifying that the indicator is achieved when grant agreements to support research projects are signed (when CFCA approves research projects). 
CFCA approves research projects by confirming contract amendments submitted by the beneficiary. The target value in progress reports is entered only at a later stage, when the funding recipient accounts for the actual expenses incurred for research projects. Therefore, the target for a given period may differ from the actual achieved indicator value.
By 28.04.2025 achieved indicator value is 57 research projects, by 31.12.2024. achieved indicator value was 25 research projects.</t>
  </si>
  <si>
    <t>Apstiprinātajos MP ir iesniegta informācija par 41 līgumiem ar komersantiem. 
Uz 31.03.2025. ir noslēgti 111 aizdevuma līgumi:
1) kopējā Altum aizdevuma summa veido 51 502 472 EUR;
2) piesaistītais privātais finansējums šajos projektos veido 54 055 349 EUR.
Pēc Altum sniegtās informācijas rādītājs ir sasniegts, taču informācija par noslēgtajiem līgumiem progres pārskatos tiks apstiprināta 2025. gada I ceturksnī.</t>
  </si>
  <si>
    <t>Information on 41 contracts with merchants has been submitted in the approved.
As of 31.03.2025, 111 loan agreements have been concluded:
1) the total amount of the Altum loan amounts to EUR 51 502 472;
2) the private financing involved in these projects amounts to EUR 54 055 349.
According to the information provided by Altum, the indicator has been achieved, but information on the concluded contracts will be confirmed in the progress reports in the first quarter of 2025.</t>
  </si>
  <si>
    <t>Ministru kabineta noteikumi Nr.529 apstiprināti 2023.gada 12.septembrī. 
Ņemot vērā to, ka 2.3.1.2.i. investīcijas abu kārtu projekti tikai uz 2024.gada 30.jūniju ir tikuši apstiprināti vai tikko noslēguši līgumus par projekta īstenošanu, tad rādītaju sasniegšana līdz 2024.gada 30. jūnijam nav iespējama, jo faktiski projektu īstenošana tikai uzsākta 2024.gada jūlijā.
 Pieņemot, ka 4. maksājumu pieprasījumu plānots iesniegt Eiropas Komisijai 2025. gada beigās, plānots, ka mērķis tiks sasniegts uz 2025.gada 30.jūniju. Ekonomikas ministrija ir lūgusi finansējuma saņēmējiem sniegt aktuālo informāciju par apmācītajiem uzņēmumiem uz 2025.gada 20.aprīli un pēc tās secināts, ka rādītājs ir sasniegts. Tomēr tā kā progresa pārskati tiek iesniegti novēloti un neatspoguļo esošo situāciju, prognozēts, ka KPVIS mērķis kā pabeigts tiks norādīts uz 2025.gada 30.jūniju, kad finansējuma saņēmēji būs iesnieguši progresa pārskatus un atjaunojuši progresa pārskata sadaļas par rādītāju skaitlisko vērtību.</t>
  </si>
  <si>
    <t>Cabinet of Ministers Regulation No. 529 approved on September 12, 2023.
Considering that the investments under sub-measure 2.3.1.2.i for both project rounds have only been approved or have just concluded contracts for project implementation by June 30, 2024, it is not possible to achieve the indicators by June 30, 2024, as the actual implementation of the projects only began in July 2024.
Assuming that the fourth payment request is planned to be submitted to the European Commission by the end of 2025, it is expected that the target will be achieved by June 30, 2025. The Ministry of Economics has requested the funding recipients to provide updated information on the trained companies as of April 20, 2025, and based on that, it has been concluded that the indicator has been achieved. However, since progress reports are submitted late and do not reflect the current situation, it is forecasted that the KPVIS target will be marked as completed by June 30, 2025, when the funding recipients have submitted their progress reports and updated the sections of the progress report with the numerical values of the indicators.</t>
  </si>
  <si>
    <t>Projekta ietvaros ir izstrādāti un 2024. gada 26.februārī ir apstiprināti 2 koncepti: IMK ieviešanas un aprobācijas koncepts un Prasmju pārvaldības platformas koncepts, kā arī izstrādāti un apstiprināti Ministru kabineta 2024.gada 23.jūlija noteikumi Nr.506 “Latvijas Atveseļošanas un noturības mehānisma 2.3. reformu un investīciju virziena "Digitālā transformācija" 2.3.1.r. reformas "Ilgtspējīgas un sociāli atbildīgas atbalsta sistēmas pieaugušo izglītības atbalstam" 2.3.1.4.i. investīcijas "Individuālo mācību kontu pieejas attīstība" īstenošanas noteikumi”.
2024. gada 5. decembrī tika uzsākta platformas STARS sākotnējā aprobācija, nodrošinot izglītības iestāžu atlases procesu un personu reģistrāciju. Pieteikšanās process personām, kuras vēlējās piedalīties izglītības programmās IMK projekta ietvaros, sākās 2024. gada 9. decembrī. Pirmajā kārtā kopumā tika saņemts 2091 pieteikums, tika veikta mērķgrupas atbilstības pārbaude, un katrai personai tika piešķirts publiskais finansējums 500 eiro apmērā. Mācību aktivitātes uzsāka 1531 persona. Līdz 2025. gada 31. martam IMK projekta ietvaros 1411 personas ir ieguvušas digitālās prasmes, izmantojot IMK resursus, tādējādi veiksmīgi sasniedzot sākotnējo mērķi “Pieaugušie, kam palīdzēts apgūt digitālās prasmes, izmantojot individuālo mācību kontu resursus  – 1000.” No projekta ir izstājušies 120 dalībnieki, kas veido 7,84% atbirumu.</t>
  </si>
  <si>
    <t>As part of the project, two concepts were developed and approved on February 26, 2024: the concept for the implementation and piloting of the Individual Learning Account (ILA) and the Skills Management Platform concept. Additionally, the Cabinet of Ministers' Regulations No. 506, dated July 23, 2024, titled “Implementation Regulations for Investment 2.3.1.4.i. ‘Development of the Individual Learning Account Approach’ under Reform 2.3.1.r. ‘Sustainable and Socially Responsible Support System for Adult Education’ in the Recovery and Resilience Mechanism 2.3. Reform and Investment Direction 'Digital Transformation'” were developed and approved.  
By 5 December 2024, the initial piloting of the Platform was launched, enabling the selection process of educational institutions and the registration of individuals. The application process for individuals willing to participate in educational programmes under the ILAs project began on 9 December 2024. In the first round, a total of 2091 applications were received, with target group eligibility checks performed and public funding of €500 allocated per individual. 1531 person started learning activities. By 31 March 2025, within the framework of the ILAs project, 1411 individuals have acquired digital skills using ILAs resources, thereby successfully achieved the target of “Adults supported to acquire digital skills through individual learning account resources  – 1000.” From those 1531 who started learning activities 120 participants have discontinued participation in the project which is 7,84%.</t>
  </si>
  <si>
    <t>Viedās administrācijas un reģionālās attīstības ministrijas (turpmāk - VARAM) projektā "Sabiedrības digitālo prasmju attīstība" bija paredzēts līdz 2024.gada 31. decembrim sasniegt mērķi, ka 15000 iedzīvotāju piedalījās mācību aktivitātēs un pilnveidoja savas digitālās pašapkalpošanās prasmes. Ņemot vērā laika grafika nobīdes, dalībnieku mācības tika uzsāktas 2025.gada janvārī iepretī sākotnējai prognozei par 2024. gada septembri. Ņemot vērā pašvaldību (kas ir galvenie mācību aktivitāšu īstenotāji) iesūtītos indikatīvos plānus par rezultatīvā rādītāja sasniegšanu, kā arī ņemot vērā mācību uzsākšanas aizkavēšanos, 71.radītāju plānots sasniegt līdz 2025.gada 30.novembrim, pirms nākamā maksājuma pieprasījuma iesniegšanas Eiropas Komisijai. Rādītāja sasniegšanas termiņa pagarināšanu 2025. gada 13.marta tikšanās laikā ir apstiprinājusi Eiropas Komisija, savukārt Finanšu ministrijas un Centrālās finanšu un līgumu aģentūras kolēģi to ir apstiprinājuši 18.marta tikšanās laikā. 
Uz 2025. gada 9.aprīli: 
- noslēgti 34 sadarbības līgumi;
- 2 pašvaldības (Jēkabpils novada pašvaldība un Valkas novada pašvaldība) ir akceptējušas dalību, bet vēl nav noslēgti sadarbības līgumi;
- 6 pašvaldības (Saldus novada pašvaldība, Tukuma novada pašvaldība, Talsu novada pašvaldība, Valmieras novada pašvaldība, Mārupes novada pašvaldības un Ādažu novada pašvaldība) ir atteikušās no dalības projektā;
- Siguldas novada pašvaldība nav sniegusi atbildi par dalību projektā. 
Informācija par Projekta sasniegtajiem rādītājiem uz 2025.gada 9.aprīli:
- izsniegtas 1705 apliecības unikāliem mācību dalībniekiem, kas ir iekļaujamas rezultatīvajā rādītājā; 
- mācību īstenošanu ir uzsākusi 21 pašvaldība. Vairākas pašvaldības mācību īstenošanu vēl nav uzsākušas, jo norisinās iepirkumi, lai nodrošinātu pasniedzēju – mentoru atlasi, kā arī tiek veikti organizatoriskie un administratīvie darbi, lai nodrošinātu mācību īstenošanu; 
- saņemti 1878 aktuāli  pieteikumi uz dalību mācībās kādā no izglītības programmas līmeņiem. 
Lai nodrošinātu Projektā noteikto mērķu izpildi un Projekta rezultatīvo rādītāju sasniegšanu, VARAM jau īsteno vai plāno īstenot šādas aktivitātes: komunikācijas aktivitāšu īstenošana, informatīvo tiešsaistes pasākumu organizēšana nevalstiskajām organizācijām, sadarbība un mācību organizēšana valsts un pašvaldību uzņēmumiem, informatīvā tiešsaistes pasākuma organizēšana digitālajiem aģentiem un līderiem, iknedēļas pieredzes apmaiņas pasākumi pašvaldības koordinatoriem un pasniedzējiem – mentoriem.</t>
  </si>
  <si>
    <t>In the "Development of Digital Skills in Society" project, implemented by the Ministry of Smart Administration and Regional Development, it was initially planned to ensure that 15000 residents participate in training activities and enhance their digital self-service skills by 31 December 2024. However, due to delays in the project timeline, training for participants commenced in January 2025, instead of the originally projected start in September 2024.
Considering the indicative plans submitted by municipalities (the primary implementers of training activities) regarding the achievement of the target indicator, as well as the delayed start of training, it is now planned that Indicator 71 will be achieved by 30 November 2025, before submitting the next payment request to the European Commission. The extension of the indicator achievement deadline was approved by the European Commission during the meeting on 13 March 2025, while the colleagues from the Ministry of Finance and the Central Finance and Contracting Agency confirmed this decision during the meeting on 18 March 2025.
As of 9 April 2025:
- 34 cooperation agreements have been concluded;
- 2 municipalities (Jēkabpils Municipality and Valka Municipality) have confirmed their participation but have not yet signed cooperation agreements;
- 6 municipalities (Saldus, Tukums, Talsi, Valmiera, Mārupe, and Ādaži) have declined participation in the project;
- Sigulda Municipality has not yet provided a response regarding its participation in the project.
Project indicators as of 9 April 2025:
- a total of 1,705 certificates have been issued to unique training participants, which are counted towards the project’s performance indicators;
- training activities have commenced in 21 municipalities. Several municipalities have not yet launched training due to ongoing procurement procedures for selecting instructors and mentors, as well as necessary organisational and administrative preparations to ensure the implementation of the training;
- 1,878 valid applications have been received for participation in one of the levels of the educational programme.
To ensure the achievement of the project’s defined objectives and performance indicators, the Ministry of Environmental Protection and Regional Development is currently implementing or planning to implement the following activities: communication initiatives, online information events for non-governmental organisations, cooperation with and training for state and municipal enterprises, online information sessions for digital agents and leaders, and weekly knowledge-sharing events for municipal coordinators and instructor-mentors.</t>
  </si>
  <si>
    <t>Kopsavilkuma dokuments, kurā pienācīgi pamatots, kā tika apmierinoši sasniegts atskaites punkts (tostarp visi būtiskie elementi), kopā ar atbilstošām saitēm uz pamatojošajiem pierādījumiem. Šā dokumenta pielikumā iekļauj Ministru kabineta pieņemtā rīcības plāna kopiju.</t>
  </si>
  <si>
    <t>Valdība ir pieņēmusi rīcības plānu</t>
  </si>
  <si>
    <t>Rīcības plāns “Cilvēkkapitāla attīstības stratēģija” ir iesniegts Valsts kancelejai. Plānots, ka tuvāko nedēļu laikā plāns tiks apstirpināts Ministru kabinetā.</t>
  </si>
  <si>
    <t>The Action Plan "Human Capital Development Strategy" has been submitted to the State Chancellery. It is planned that the plan will be approved by the Cabinet of Ministers in the coming weeks.</t>
  </si>
  <si>
    <t>Pamatojoties uz plānošanas reģionu sākotnējo kapacitātes vajadzību apzināšanu pašvaldību speciālistiem un publisko pakalpojumu sniedzējiem, reģionos tika īstenoti kapacitāti stiprinošie pasākumi, nolūkā uzlabot publisko pakalpojumu kvalitāti un efektivitāti. Līdz 2024.gada 31.decembrim mācību pasākumos piedalījušies 1057 pašvaldību speciālisti vai publisko pakalpojumu sniedzēji.</t>
  </si>
  <si>
    <t>Based on the initial assessment of the capacity needs of the specialists of local municipalities and public service providers performed by each planning region, capacity-building events were organized in regions to improve the quality and efficiency of public services. Until 31 December 2024, 1057 municipality specialists or public service providers have attended training actions.</t>
  </si>
  <si>
    <t>Visos projektos būvniecības iepirkumi ir pabeigti, un četros projektos jau norisinās aktīvi industriālo parku būvdarbi (Liepāja, Valmiera, Jelgava, Daugavpils).  27.03.2025 Ventspils dome pieņēma lēmumu pārtraukt Venstpils industriālā parka projekta īstenošanu un 07.04.2025. tika pārtrauks līgums par projekta īstenošanu. Pārējo četru īstenošanā esošo projektu dati norāda, ka Ventspils projekta pārtraukšana neietekmēs 96. mērķa sasniegšanu. 
 Atsevišķos gadījumos iepirkumu procedūru rezultātā ir radies finansējuma ietaupījums, kas tiek izmantots papildu darbību iekļaušanai projektos. Lai vadītu pašvaldību identificētos riskus turpmāko mērķu sasniegšanā, Ministru kabineta 17.12.2024 sēdē tika apstiprināti grozījumi MK 30.08.2022. noteikumos Nr. 543. Grozījumi paredz izmaiņas 95. mērķa pārbaudes mehānismā, nemainot AF plānā noteikto mērķi, bet precizējot tā sasniegšanu apliecinošos dokumentus, kas kopumā veicinās investīcijas apguvi. Veiktās izmaiņas tika neformāli saskaņotas ar Eiropas Komisiju.</t>
  </si>
  <si>
    <t>In all projects construction procurements have been completed, and active construction work on industrial parks is already underway in four projects(Liepāja, Valmiera, Jelgava, Daugavpils). On  March 27, 2025, Ventspils City Council made a decision to terminate the implementation of the Ventspils industrial park project and on April 7, 2025. the contract for the implementation of the project was terminated. Data from the four remaining projects show that the termination of the Ventspils industrial park project will not affect the completion of Target 96. 
In some cases, procurement procedures have resulted in cost savings, which are being used to include additional activities in the projects. To address risks identified by municipalities in achieving future targets, amendments to Cabinet Regulation No. 543 of August 30, 2022, were approved by the Cabinet of Ministers on December 17, 2024. The amendments provide changes of the verification mechanism for Target 95, without changing the target specified in the RRF plan but clarifying the documents certifying its achievement, which will contribute to the acquisition of the investment in general. The amendments made were informally agreed with the European Commission.</t>
  </si>
  <si>
    <t>Turpinās atskaites punkta sasniegšana. 
Uz 15.04.2025. līgumi par darbu veikšanu piekļūstamības nodrošināšanai ir noslēgti par 61 ēkām (97 %).</t>
  </si>
  <si>
    <t>The achievement of the milestones continues.
As of 15.04.2025, 61 buildings (97%) have been contracted for accessibility works.</t>
  </si>
  <si>
    <t>Galvenie iemesli atskaites punkta savlaicīgai nesasniegšanai: 1) atsevišķi finansējuma saņēmēju izsludinātie iepirkumi ir beigušies bez rezultāta, kā rezultātā bija nepieciešams organizēt iepirkumu atkārtoti; 2) vairākkārtīgi ir veikti MK noteikumu grozījumi, ar kuriem tika veikti precizējumi MK noteikumu pielikumā ”Ēku saraksts, kuras atbilst atbalsta saņemšanas nosacījumiem vides pieejamības nodrošināšanai”, aizstājot ēkas, kuras vairs neatbilst atbalsta saņemšanas nosacījumiem, ar citām ēkām, kas atbilst atbalsta saņemšanas nosacījumiem.
Tāpat atskaites punkta izpildi ir aizkavējusi arī 20.02.2025. saņemtā Ķekavas novada pašvaldības informācija ar atteikumu no dalības projektā.
Lai arī Labklājības ministrija ir jau proaktīvi virzījusi investīcijas MK noteikumu grozījumus, paredzot ieguldījumus vides piekļūstamībai 65 ēkās (papildus vēl divas ēkas Rēzeknes novadā), tomēr Rēzeknes novada pašvaldībai nepieciešams papildu laiks atbilstošu iepirkumu izsludināšanai/līgumsaistību uzņemšanai. Attiecīgi ir plānots, ka atskaites punkts tiks izpildīts līdz 30.09.2025. jeb 2025. gada 3. ceturksnim.</t>
  </si>
  <si>
    <t>The main reasons for not reaching the milestone on time: 1) certain procurements announced by the beneficiaries have ended without results, as a result of which it was necessary to organise the procurement again; 2) several amendments have been made to the Cabinet Regulations, which have clarified the annex to the Cabinet Regulations "List of buildings eligible for support to ensure environmental accessibility", replacing buildings that no longer meet the conditions for support with other buildings that meet the conditions for support.
Also the achievement of the milestone has also been delayed by a information from the Ķekava Municipality on 20.02.2025 refusing participation in the project.
Although the Ministry of Welfare has proactively promoted amendments to the Cabinet of Ministers' Regulations providing for investments in environmental accessibility in 65 buildings (two additional buildings in Rezekne municipality), the municipality of Rezekne municipality needs additional time to launch appropriate procurement/contract commitments. Accordingly, the milestone is planned to be achieved by 30.09.2025 or the 3rd quarter of 2025.</t>
  </si>
  <si>
    <t>Lai izpildītu atskaites punktu, finansējuma saņēmēji atlasīja personas ar smagu vai ļoti smagu invaliditāti un bērnus ar invaliditāti, kuri saņems atbalstu no attiecīgajām publiskajām iestādēm, lai pielāgotu individuālo mājokli. Uz 11.04.2025. faktiski ir atlasīta 261 persona.</t>
  </si>
  <si>
    <t>To fulfil the milestone, beneficiaries selected persons with severe or very severe disabilities and children with disabilities who will receive support from the relevant public authorities to adapt their individual housing. As of 11.04.2025, 261 persons have actually been selected.</t>
  </si>
  <si>
    <t>Projekta iesniedzēji, iesniedzot projektus 3.1.2.1.i. investīcijas otrās kārtas pasākuma ietvaros, atlasīja konkrētas pašvaldības administratīvajā teritorijā deklarētās mērķa grupas personu un tās mājokli, balstoties uz personas iesniegto iesniegumu un pārbaudot mērķa grupas atbilstību atbalsta saņemšanas nosacījumiem.
Atskaites punkts netika izpildīts sākotnēji plānotajā termiņā, kas saistīts ar to, ka, noslēdzoties atlasei, konstatēts, ka pašvaldības nav atlasījušas mērķa grupas personas vajadzīgā apmērā atbalsta sniegšanai (kopumā tika atlasītas 234 mērķa grupas personas no plānotajām 259 personām).
Apzinot iemeslus kvotu neizpildei un pašvaldību atteikumam dalībai 3.1.2.1.i investīcijas otrajā kārtā, pašvaldības kā būtiskākos iemeslus minēja, ka joprojām nav iespējams identificēt un piesaistīt 3.1.2.1.i. investīcijas otrās kārtas nosacījumiem atbilstošas mērķa grupas personas (no vairākām pašvaldībām tika saņemta informācija, ka mērķa grupas personu atlasi apgrūtināja noteikto Starptautiskās statistiskās slimību un veselības problēmu klasifikācijas (turpmāk – SSK) kodu piemērošana, mērķa grupas vecums, mērķa grupu mājokļos ir veikta nelegāla būvniecība vai arī mājoklis nav nodots ekspluatācijā, vienā no pašvaldībām vienīgā mērķa grupas persona nomira, bet cita nav identificējama).   
Ievērojot konstatētās problēmas, lai nodrošinātu atskaites punkta izpildi tika veikti grozījumi MK noteikumos par 3.1.2.1.i. investīcijas otrās kārtas īstenošanu (pieņemti MK sēdē 18.06.2024.), kas paredz izmaiņas noteiktajos mērķa grupas atlases kritērijos (paplašinot noteiktos SSK kodus, kas nosaka personu kustību traucējuma saslimšanas diagnozi, kā arī izslēdzot nosacījumu, ka noteiktais SSK kods ir pamatdiagnoze). 
Pēc minēto MK noteikumu grozījumu spēkā stāšanās pašvaldības periodā no 25.06.2024. līdz 26.08.2024 tika aicinātas veikt papildu mērķu grupas atlasi un līdz 31.08.2024. informēt Labklājības ministriju par šīs atlases rezultātiem.
Izvērtējot saņemto pašvaldību informāciju, Labklājības ministrija 2024. gada septembrī veica kvotu pārdali pašvaldībās (25 kvotas), kā rezultātā atbalsts mājokļa fiziskās pieejamības uzlabošanai plānots sniegts 259 personām. 
Pēc kvotu pārdales, lai nodrošinātu atskaites punkta izpildi, pašvaldības veica atbilstošus grozījumus projektos, paredzot atbalsta sniegšanu kvotu papildu pārdales rezultātā plānotajām mērķa grupas personām.</t>
  </si>
  <si>
    <t>When submitting projects under investment 3.1.2.1.i. of the second round, project applicants selected a target group person and his/her dwelling in the administrative territory of a particular municipality, based on the application submitted by the person and verifying the target group's eligibility for support.
The milestone was not met within the originally planned timeframe due to the fact that, at the end of the selection process, it was found that the municipalities had not selected the required number of persons from the target group (234 persons from the target group were selected out of a total of 259 persons).
Identifying the reasons for the non-fulfilment of the quotas and the refusal of the municipalities to participate in 3.1.2.1. i investment in the second round, the most important reasons given by municipalities were that it was still impossible to identify and attract target group persons meeting the investment conditions (information was received from several municipalities that the selection of target group persons was complicated by the application of the International Statistical Classification of Diseases and Health Problems (hereinafter - SSK) codes, the age of the target group, illegal construction or non-commissioning of dwellings in the target group, in one municipality the only target group person died, while another could not be identified).   
In view of the identified problems, in order to ensure the fulfilment of the milestone, amendments were made to the Cabinet of Ministers' Regulations on the implementation of the second round of investment 3.1.2.1.i. (adopted at the Cabinet of Ministers' meeting on 18.06.2024), providing for changes in the established target group selection criteria (expanding the established SSK codes, which determine the diagnosis of a person with a mobility disability, and excluding the condition that the established SSK code is the primary diagnosis). 
After the entry into force of the above-mentioned amendments to the Cabinet of Ministers' Regulations, local governments were invited to carry out additional target group selection in the period from 25.06.2024 to 26.08.2024 and to inform the Ministry of Welfare about the results of this selection by 31.08.2024.
Having assessed the information received from the municipalities, in September 2024 the Ministry of Welfare redistributed the quotas to the municipalities (25 quotas), as a result of which 259 persons are planned to receive support to improve the physical accessibility of housing. 
After the reallocation of quotas, in order to ensure the fulfilment of the milestone, the municipalities made appropriate amendments to the projects, providing for the provision of support to the persons of the target group planned as a result of the additional reallocation of quotas.</t>
  </si>
  <si>
    <t>Turpinās atskaites punkta sasniegšana.
Uz 15.04.2025. ir noslēgti līgumi par 46 mājokļu pielāgošanu.</t>
  </si>
  <si>
    <t>The achievement of the milestones continues.
As of 15.04.2025, 46 dwellings have been contracted for adaptation.</t>
  </si>
  <si>
    <t>Mērķrādītājs izpildīts, iesniedzot progresa pārskatu par periodu līdz 30.09.2024 (apstiprināts 10.01.2025.), ar kuru finansējuma saņēmējs ir informējis, ka 12 506 personas ir iesaistītas prasmju pilnveidē (t.sk. 8 882  personas ir izmantojušas digitālo rīku).</t>
  </si>
  <si>
    <t>The target has been met through the submission of a progress report for the period until 30.09.2024 (approved on 10.01.2025), through which the beneficiary has reported that 12 506 persons have been involved in skills development (including 8 882 persons who have used the digital tool).</t>
  </si>
  <si>
    <t>Kopsavilkuma dokuments, kurā pienācīgi pamatots, kā tika apmierinoši sasniegts atskaites punkts (tostarp būtiskie elementi). Šā dokumenta pielikumā iekļauj:
a) parakstītā īstenošanas līguma kopiju ar atsauci uz noteikumiem, kurā norādīta stāšanās spēkā, un
b) konta izraksta kopiju par summu (29 020 919 EUR), ko Valsts kase pārskaitījusi ALTUM par mehānismu.</t>
  </si>
  <si>
    <t>Īstenošanas nolīguma izstrāde procesā</t>
  </si>
  <si>
    <t>The development of the Implementation agreement is in progress</t>
  </si>
  <si>
    <t>Tiek izstrādāts Īstenošanas nolīgums attiecībā uz 3.1.1.7.i. investīciju.</t>
  </si>
  <si>
    <t>Implementing agreement have been prepared regarding investment 3.1.1.7.i.</t>
  </si>
  <si>
    <t>Publicēti sabiedrības veselības pētījumi</t>
  </si>
  <si>
    <t>Uz 15.04.2025. rādītāja izpilde ir nodrošināta 83% apjomā (budžeta izpilde 49.70 milj. euro apmērā).
Uz 31.12.2024. rādītājs netika sasniegts plānotajā apmērā, jo projektā 4.1.1.2.i.0/1/22/I/CFLA/002 (RAKUS) izsludinātais iepirkums Nr. RAKUS 2024/55K/ERAF “Jaunā ārstniecības korpusa Hipokrāta ielas teritorijā izbūve (projektēšana, autoruzraudzība un būvdarbi)” beidzās bez rezultāta. Ņemot vērā minēto tiek veikti MK noteikumu Nr.254 grozījumi un VM ir ierosinājusi Atveseļošanas plāna grozījumus par 4.1.1.2.i. investīcijas finansējuma saņēmēju loka paplašināšanu. 
Plānots, ka rādītāja izpilde tiks nodrošināta līdz 2025. gada 30. jūnijam, ņemot vērā, ka 2025. gada 21.janvārī Ministru kabineta sēdē tika pieņemti grozījumi Ministru kabineta noteikumos Nr. 254.</t>
  </si>
  <si>
    <t>As of 15.04.2025, the indicator has been implemented at 83% (budget implementation of 49.70 million euros).
As of 31.12.2024, the indicator was not achieved in the planned amount, because the procurement No. RAKUS 2024/55K/ERDF “Construction of a new medical building in the territory of Hipokrāta Street (design, author's supervision and construction works)” announced in the project 4.1.1.2.i.0/1/22/I/CFLA/002 (RAKUS) ended without a result. Taking into account the above, amendments to Cabinet Regulation No. 254 are being made and the Ministry of Finance has proposed amendments to the Recovery Plan regarding the expansion of the circle of funding recipients. 
It is planned that the implementation of the indicator will be ensured by 30 June 2025, taking into account that amendments to Cabinet of Ministers Regulation No. 254 were adopted at the Cabinet of Ministers meeting on 21 January 2025.</t>
  </si>
  <si>
    <t>Kopsavilkuma dokuments, kurā pienācīgi pamatots, kā tika apmierinoši sasniegts mērķis (tostarp visi būtiskie elementi), kopā ar atbilstošām saitēm uz pamatojošajiem pierādījumiem.
Šā dokumenta pielikumā iekļauj šādus dokumentārus pierādījumus – projektu sarakstu, un par katru no tiem:
a) darbības aprakstu, kas apliecina atbilstību Padomes Īstenošanas lēmuma pielikumā sniegtajam mērķa un investīciju aprakstam, īpašu uzmanību pievēršot vismaz vienai no šādām jomām: 1) epidemioloģiskā drošība, 2) vides piekļūstamība un 3) integrēto aprūpes pakalpojumu infrastruktūra;
b) kopiju projekta virzītāja ziņojumam par projekta pabeigšanu un Centrālās finanšu un līgumu aģentūras apstiprinājumu par projekta pabeigšanu, kas apliecina darbu pabeigšanu un to, ka infrastruktūra un/vai aprīkojums ir darba kārtībā.</t>
  </si>
  <si>
    <t>20.06.2023. Ministru kabineta sēdē pieņemti 4.1.1.3.i investīcijas īstenošanas noteikumi. Līdz 25.09.2023. tika iesniegti 43 projekti. Līdz 09.05.2024. ir noslēgti 43 līgumi par projektu īstenošanu.
Finanšu ministrijā ir apstiprināti AF CID grozījumi par izmaiņām 141.mērķa rādītāja nosaukumā, kurš mērīs atbalstīto ārstniecības iestāžu skaitu uz 2024.gada 31.decembri: “To sekundāro ambulatoro pakalpojumu sniedzēju skaits, kuriem ir uzlabota infrastruktūra (mērķis – 20)”. 
24.01.2025. stājās spēkā grozījumi Ministru kabineta 2023. gada 20. jūnija noteikumos Nr. 325 "Eiropas Savienības Atveseļošanas un noturības mehānisma plāna 4.1.1.3.i. investīcijas "Atbalsts sekundāro ambulatoro pakalpojumu sniedzēju veselības aprūpes infrastruktūras stiprināšanai, lai nodrošinātu visaptverošu ilgtspējīgu integrētu veselības pakalpojumu, mazinātu infekciju slimību izplatību, epidemioloģisko prasību nodrošināšanā" īstenošanas noteikumi" grozījumi par izmaiņām 141.mērķa rādītāja nosaukumā, kurš mēra atbalstīto ārstniecības iestāžu skaitu uz 2024.gada 31.decembri: “To sekundāro ambulatoro pakalpojumu sniedzēju skaits, kuriem ir uzlabota infrastruktūra (mērķis – 20)”.
Atbilstoši finansējuma saņēmēju iesniegtajiem progresu pārskatiem rādītājs tiks sasniegts uz 2025.gada 2.ceturksni nodrošinot to sekundāro ambulatoro pakalpojumu sniedzēju skaits, kuriem ir uzlabota infrastruktūra, mērķis – 20.</t>
  </si>
  <si>
    <t>Indicator execution in the process - concluded contracts for 84 600 031.85 EUR (1st round - 8 contracts for 25 000 000 EUR, 2nd round - 8 contracts for 47 663 648 EUR, 3rd round - 11 contracts for 4 810 817.63 EUR, 4th round - 2 contracts for 7 125 566.22 EUR).</t>
  </si>
  <si>
    <t>Latvijas Parlaments ir pieņēmis grozījumus Augstskolu likumā un Zinātniskās darbības likumā, kas saistīti ar augstskolām un zinātniskajiem institūtiem, lai īstenotu reformas augstākajā izglītībā un pētniecībā:
1) jaunā doktorantūras modeļa ieviešana Latvijā.
Jaunais doktorantūras modelis sāka darboties 2024./2025.mācību gada rudenī. Valsts finansētās augstākās izglītības iestādes (AI) ir izveidojušas doktorantūras skolas un sākušas īstenot doktorantūras programmas saskaņā ar Augstskolu likumu. Doktoranti, kuri studijas uzsāka 2024. gada 1. septembrī, iegūs grādus saskaņā ar jauno modeli, kas paredzēts, lai nodrošinātu kvalitāti visos posmos un paaugstinātu kopējo doktorantūras līmeni valstī.
Pāreja uz jauno doktorantūras modeli notiek pakāpeniski. Izglītības un zinātnes ministrija (IZM) šobrīd izstrādā galīgo Ministru kabineta noteikumu kopumu, ko paredzēts publicēt līdz 2025. gada 31. jūlijam. Līdz ar to tiek pabeigta jaunā akadēmiskās karjeras ietvara izveides pirmā daļa.
2) jaunā akadēmiskās karjeras modeļa ieviešanu Latvijā.
IZM akadēmiskās karjeras izveides otrās daļas ietvarā ir sagatavojusi konceptuālā ziņojuma projektu “Par jauna akadēmiskās karjeras ietvara ieviešanu Latvijā”, kas šobrīd IZM ietvaros tiek pilnveidots, lai risinātu jautājumus par akadēmiskā personāla turpmākā atalgojuma principiem un finansējumu. 
Lai gan konceptuālo ziņojumu paredzēts apstiprināt Ministru kabinetā līdz 2025. gada 31.novembrim, daži jaunā akadēmiskās karjeras ietvara aspekti jau tiek īstenoti, un normatīvajā regulējumā ir izstrādāti grozījumi, daži jau ir pieņemti. Kā piemērus var minēt daļēju tenūras sistēmas – jaunā akadēmiskās karjeras pamatprincipa aspekta – daļēju ieviešanu 2023. gada beigās zinātnes augstskolās, ko atbalsta papildu 3 miljoni eiro no valsts budžeta finansējuma, likumprojektu “Grozījumi Latvijas Republikas Augstskolu likumā", lai novērstu neskaidrības normatīvajā regulējumā attiecībā uz latviešu valodas prasībām akadēmiskajam personālam un skaidri definētu AII iespējas sekmēt pasaules līmeņa akadēmiskā personāla pieņemšana darbā AII. Šie grozījumi stājās spēkā 2024. gada 20. novembrī.
Pāreja uz jauno akadēmiskās karjeras sistēmu plānota pakāpeniski. Paralēli IZM konceptuālā ziņojuma apstiprināšanai Ministru kabinetā, IZM izstrādās grozījumus Augstskolu likumā un Zinātniskās darbības likumā. Saeima līdz 2026.gada 31.augustam apstiprinās veiktos grozījumus likumos.
3) augstākās izglītības iestāžu un koledžu cikliskas institucionālās akreditācijas ieviešanu Latvijā.
Valdība ir apstiprinājusi konceptuālo ziņojumu par ciklisko akreditāciju un iezīmējusi turpmākos soļus. Līdz 2026.gada 31.augustam Saeima apstiprinās grozījumus Augstākās izglītības likumā un Izglītības likumā.
4) trīs pīlāru augstākās izglītības finansēšanas modeļa turpmāku attīstība.
Ir veikti grozījumi Augstskolu likumā un ar to saistītajos MK noteikumos, lai pilnveidotu un modernizētu esošo valsts AII finansēšanas modeli un principus, stiprinot pieskaņošanos ekonomiskajam pieprasījumam un piešķirot bāzes finansējumu esošās kapacitātes saglabāšanai, ko papildina finansējums AII sniegumam un inovācijām. Reforma paredz turpināt studentu finansēšanas sistēmas attīstību, palielināt snieguma finansējumu un ieviest jaunus rezultatīvos rādītājus. Sākot ar 2024. gada rudeni, trīs zinātnes augstskolas īsteno institucionālā finansējuma pilotprojektus, 2025.gadā tām pievienojās vēl trīs augstskolas.
5) valsts finansējuma sasaiste ar zinātnisko institūciju starptautiskā novērtējuma rezultātiem.
Izstrādāts jauns normatīvais regulējums zinātniskās darbības bāzes finansējuma piešķiršanai zinātniskajām institūcijām. Šis ietvars ievieš saikni starp zinātnisko institūciju darbības starptautiskā novērtējuma rezultātiem un zinātniskās darbības bāzes finansējuma piešķiršanu.
Tas tiek īstenots divos veidos, nosakot kvalitātes slieksni piešķirtā zinātniskās darbības bāzes finansējuma saņemšanai un zinātniskās darbības bāzes finansējuma apmēra aprēķināš</t>
  </si>
  <si>
    <t>The Latvian Parliament has adopted amendments to the Law on Higher Education Institutions and the Law on Scientific Activities related to higher education institutions and scientific institutes in order to implement reforms in higher education and research:
1) introduction of a new doctoral model in Latvia.
The new doctoral model began operating in the autumn of the 2024/2025 academic year. State-funded higher education institutions (HEIs) have established doctoral schools and started implementing doctoral programs in accordance with the Law on Higher Education Institutions. Doctoral students who began their studies on 1 September 2024 will receive degrees in accordance with the new model, which is designed to ensure quality at all stages and raise the overall level of doctoral studies in the country.
The transition to the new doctoral model is taking place gradually. The Ministry of Education and Science (the MoES) is currently developing the final set of Cabinet regulations, which is expected to be published by July 31, 2025. This completes the first part of the development of the new academic career framework.
2) Implementation of the new academic career model in Latvia.
The MoES has prepared, within the framework of the second part of the academic career development, draft conceptual report “On the Implementation of a New Academic Career Framework in Latvia”, which is currently being developed within the MoES to address issues regarding the principles of future remuneration and financing of academic staff.
Although the conceptual report is scheduled to be approved by the Cabinet of Ministers by 31 November of 2025, some aspects of the new academic career framework are already being implemented, and amendments to the regulatory framework have been developed, and some have already been adopted. Examples include the partial implementation of the partial mandate system – an aspect of the new basic principle of academic career – at the end of 2023 in higher education institutions of science, supported by an additional 3 million euros from the state budget, and the draft law "Amendments to the Law on Higher Education Institutions of the Republic of Latvia" to eliminate ambiguities in the regulatory framework regarding Latvian language requirements for academic staff and clearly define the opportunities for HEIs to facilitate the recruitment of world-class academic staff to HEIs. These amendments entered into force on 20 November 2024. The transition to the new academic career system is planned to be gradual. In parallel with the approval of the MoES conceptual report by the Cabinet of Ministers, the MoES will develop amendments to the Law on Higher Education Institutions and the Law on Scientific Activities. The Saeima will approve the amendments to the laws by August 31, 2026.
3) Implementation of cyclical institutional accreditation of higher education and colleges in Latvia
The government has approved the concept report on cyclical accreditation and outlined further steps to make changes to the Higher Education Law and the Education Law. By August 31, 2026, the Saeima has adopted amendments to the Higher Education Law and the Education Law. 
4) 3 pillar further development of the financing model for higher education.
Amendments have been made to the Law on Higher Education Institutions and related Cabinet regulations to improve and modernize the existing model and principles of state HEI financing, strengthening alignment with economic demand and allocating base funding to maintain existing capacity, supplemented by funding for HEI performance and innovation. The reform envisages continuing the development of the student financing system, increasing performance funding and introducing new performance indicators. Starting in the fall of 2024, three science universities will implement pilot projects of institutional financing, In 2025, three more universities joined them.
5) linking public funding to the re</t>
  </si>
  <si>
    <t>Augstākās izglītības reformas izpilde ir saistīta ar vecās sistēmas nomaiņu pārejot uz jauno sistēmu, kas ir sarežģīta, daudzslāņaina, ietver sevī daudz iesaistītas puses, līdz ar to tiesību aktu izstrāde un saskaņošana prasa ilgāku laiku nekā sākotnēji tas tika plānots.
1) jaunā doktorantūras modeļa ieviešana Latvijā.
Jaunā doktorantūras modeļa ieviešana valsts un institucionālajā līmenī ir virzījusies lēni. Līdz šim kā galvenie pavērsieni šajā procesā ir 2020. gada jūnijs, kad Ministru kabinets apstiprināja konceptuālo ziņojumu, un 2024. gada maijs, kad stājās spēkā grozījumi Augstskolu likumā un Zinātniskās darbības likumā, oficiāli iniciējot jauno modeļa ieviešanu augstskolās. Ieviešana aizkavējās galvenokārt tāpēc, ka šo tiesību aktu grozījumu izstrāde un pilnveidošana parlamentā prasīja ilgāku laiku, nekā sākotnēji plānots. Process bija īpaši demokrātisks – dažādas piedāvāto noteikumu versijas tika rūpīgi apspriestas un izvērtētas, pirms tika panākta vienprātība. Tā kā jaunais doktorantūras modelis netika izstrādāts vakuumā, bija jāņem vērā esošās sistēmas elementi: plašā doktora izglītību regulējošā normatīvā bāze, ilggadējās doktorantūras programmu nodrošināšanas tradīcijas, ieinteresēto pušu perspektīvas un citi būtiski faktori.
2) jaunā akadēmiskās karjeras modeļa ieviešanu Latvijā.
Līdzīgi kā jaunajā doktorantūras modelī, arī jaunā akadēmiskās karjeras ietvara izstrāde un ieviešana noritēja lēni. Šo tempu veicina vairāki galvenie faktori. Jaunā akadēmiskās karjeras ietvara pamatā bija esošais normatīvais regulējums un institucionālās struktūras. Tas prasīja rūpīgu noteikto normu, ilgstošu akadēmiskās nodarbinātības tradīciju un pašreizējās prakses integrāciju, padarot procesu ievērojami sarežģītāku un laikietilpīgāku. Atšķirībā no šaurākām reformām, jaunais akadēmiskās karjeras regulējums attiecas uz dažādiem akadēmiskās karjeras elementiem, tostarp akadēmisko amatu struktūru, personāla atlases un atlases procesiem, darba izpildes novērtēšanu, atalgojuma politiku, darba laiku un darba attiecību pārtraukšanu. Saskanīgas politikas izstrāde tik plašai jomai prasa ievērojamu laiku un starpnozaru koordināciju. Vēl viens būtisks faktors ir bijis ilgtspējīga finansējuma nodrošināšana jaunajam akadēmiskā personāla atalgojuma modelim. Kopš Krievijas kara sākuma pret Ukrainu Latvija ir saskārusies ar ievērojamiem ekonomiskiem un politiskiem izaicinājumiem. Valsts prioritātes ir novirzījušās uz aktuālo valsts drošības problēmu risināšanu, kas ir ierobežojis izglītības reformām pieejamos resursus un aizkavējis finansiālās saistības, kas nepieciešamas jaunās akadēmiskās karjeras sistēmas ieviešanai. Pakāpeniska akadēmiskās karjeras sistēmas ieviešana atspoguļo apņemšanos pārdomāti sagatavoties un vienmērīgu pāreju. Šajā apzinātajā laika grafikā ilgtspējīgas reformas ir prioritātes, nevis straujas pārmaiņas.
Jaunās akadēmiskās karjeras sistēmas lēnā attīstība atspoguļo tās sarežģītību, uz datiem balstītu pamatu, plašo darbības jomu, juridisko sarežģītību, finansējuma ierobežojumus sarežģītā ģeopolitiskā kontekstā un sadarbības, pakāpenisku stratēģiju. 
3) augstākās izglītības iestāžu un koledžu cikliskas institucionālās akreditācijas ieviešanu Latvijā.
Lēnā cikliskās akreditācijas ieviešana ir saistīta ar akreditācijas sistēmas pārveidošanas sarežģītību, jaunu metodoloģiju un vadlīniju izstrādi, pakāpenisku īstenošanas stratēģiju, izmēģinājuma testēšanu, ieinteresēto personu iesaistīšanu un nepieciešamo likumdošanas sagatavošanu. Šie faktori nodrošina, ka pāreja ir labi plānota un izpildīta, taču tie arī veicina reformas pakāpenisku gaitu.
Galvenās izmaiņas reformas nodrošināšanai ir pabeigtas līdz 30.11.2025., sekojoši jauna akadēmiskās karjeras ietvara izveides otrā posma un cikliskas institucionālās akreditācijas augstskolās un koledžās reformas nodrošināšanai izmaiņas likumos tiek apstiprinātas Saeimā līdz 31.08.2026.</t>
  </si>
  <si>
    <t>Higher Education Reform is associated with replacing the old system by transitioning to the new system, which is complex, multi-layered, and involves many involved parties, so the development and harmonization of legal acts takes longer than originally planned.
1) introduction of a new doctoral model in Latvia.
The introduction of the new doctoral model at the national and institutional levels has progressed slowly. So far, the key milestones in this process include June 2020, when the Cabinet of Ministers approved the conceptual report, and May 2024, when amendments to the Law on Higher Education Institutions and the Law on Scientific Activity came into force, officially initiating the new model’s adoption in HEIs. However, the implementation was delayed primarily because the drafting and refinement of these legislative amendments in Parliament took longer than initially planned. This process was notably democratic – various versions of the proposed regulations were thoroughly discussed and evaluated before reaching a consensus. Since the new doctoral model was not developed in a vacuum, it was necessary to consider elements of the existing system: the extensive regulatory framework governing doctoral education, long-standing traditions in delivering doctoral programs, stakeholder perspectives, and other critical factors.
2) implementation of the new academic career model in Latvia.
Similar to the new doctoral mode, the development and introduction of the new academic careers framework has progressed slowly. Several key factors contribute to this pace. The new academic careers framework had to build upon the existing regulatory framework and institutional structures. This required careful integration of established norms, long-standing academic employment traditions, and current practices, making the process significantly more intricate and time-consuming.  Unlike narrower reforms, the new academic careers framework addresses various academic career elements, including the structure of academic positions, recruitment and selection processes, performance evaluation, remuneration policies, working hours, and employment termination. Developing coherent policies for such a broad scope demands significant time and cross-sectoral coordination.  Securing sustainable funding for the new academic staff remuneration model has been another critical factor. Since the onset of Russia’s war against Ukraine, Latvia has faced significant economic and political challenges. State priorities have shifted toward addressing pressing national security concerns, which has constrained resources available for educational reforms and delayed financial commitments necessary for implementing the new academic careers framework. The gradual, step-by-step introduction of the academic careers framework reflects a commitment to thoughtful preparation and smooth transitions. This deliberate timeline prioritieses sustainable reform over rapid change.
The slow development of the new academic careers framework reflects its complexity, data-driven foundation, broad scope, legal intricacies, funding constraints in a challenging geopolitical context, and collaborative, phased strategy. 
3) Implementation of cyclical institutional accreditation of higher education and colleges in Latvia 
The slow introduction of cyclical accreditation is due to the complexity of redesigning the accreditation system, the development of new methodologies and guidelines, the phased implementation strategy, pilot testing, stakeholder involvement, and the necessary legislative groundwork. These factors ensure that the transition is well-planned and executed, but they also contribute to the reform's gradual pace.
The main changes to the laws to ensure the reform are planned to be completed by 30.11.2025. Following the second stage changes to the laws are approved by the Saeima by 31.08.2026.</t>
  </si>
  <si>
    <t>Atkārtotajā iepirkumā “BAXE risinājuma paplašināšana, pilnveidošana, uzturēšana un garantijas nodrošināšana” 27.11.2024. iepirkuma komisija ir atzinusi, ka pretendentam ir piešķiramas līguma slēgšanas tiesības. 
01.04.2025. Satversmes aizsardzības birojs sniedz pozitīvu gala atzinums gan par pretendentu, gan apakšuzņēmēju. 
Iepirkuma komisija atzinusi pretendentu par uzvarētāju konkursā un piešķīrusi iepirkuma līguma slēgšanas tiesības. Norit līguma saskaņošanas process.</t>
  </si>
  <si>
    <t>In the re-procurement "BAXE solution expansion, improvement, maintenance and provision of warranty" on 27.11.2024 the procurement committee has recognized that the applicant has the right to conclude the contract. 
On 01.04.2025. a positive final opinion of the Constitutional Protection Bureau (CPB) for both the applicant and the subcontractor received. 
The procurement  committee has announced the applicant as the winner of the competition and has awarded the right to conclude the procurement contract. The coordinating process is underway.</t>
  </si>
  <si>
    <t>29.08.2024. izsludinātajā atkārtotajā iepirkumā “BAXE risinājuma paplašināšana, pilnveidošana, uzturēšana un garantijas nodrošināšana”
27.11.2024. iepirkuma komisija atzina, ka pretendentam ir piešķiramas līguma slēgšanas tiesības. 
29.11.2024. VID lūdza Satversmes aizsardzības biroju (SAB) veikt iepirkuma pretendenta un tā piesaistīto ekspertu un apakšuzņēmeju došuma pārbaudi. 
04.02.2025. SAB sniedza pozitīvu atzinumu par iepirkuma pretendentu, bet par tā piesaistīto ārvalstu apakšuzņēmēju un piesaistītajiem trim ārvalstu speciālistiem ir pieprasījis informāciju Polijas partnerdienestam. 
01.04.2025. saņemts pozitīvs SAB gala atzinums gan par pretendentu, gan apakšuzņēmēju. Iepirkuma komisija atzinusi pretendentu par uzvarētāju konkursā un piešķīrusi iepirkuma līguma slēgšanas tiesības.
Norit līguma saskaņošanas process. Plānots, ka līguma izpilde tiks pabeigta 2025.gada novembrī.
Centrālās finanšu un līgumu aģentūras vērtējumā visu nepieciešamo pārbaužu veikšanas un projekta gala dokumentācijas saskaņošanas termiņš varētu būt 2026.gada 31.maijs.</t>
  </si>
  <si>
    <t>In the re-procurement (announced on 29.08.2024.) "BAXE solution expansion, improvement, maintenance and provision of warranty" on 27.11.2024 the procurement committee has recognized that the applicant has the right to conclude the contract. 
On 29.11.2024. the Constitutional Protection Bureau (CPB) was requested to conduct an examination of the procurement applicant and associated experts and subcontractors.
On 04.02.2025. the CPB has provided a positive opinion on the procurement applicant, but at the same time has requested information from the Polish partner service regarding the foreign subcontractor and three foreign specialists involved.
On 01.04.2025. a positive final opinion of the CPB for both the applicant and the subcontractor received. 
The procurement  committee has announced the applicant as the winner of the competition and has awarded the right to conclude the procurement contract. The coordinating process is underway. It is planned that the execution of the works stipulated in the contract will be completed in November 2025.
According to the assessment of the Central Finance and Contracting Agency, the date when the necessary checks could be completed and the final project documentation agreed could be May 31, 2026.</t>
  </si>
  <si>
    <t>15.10.2024. noslēgts līgums “Rentgena iekārtas un pasta sūtījumu automātiskās līnijas piegāde, uzstādīšana” ar izpildes termiņu 9 mēneši. Notiek aktīva sadarbība ar līguma partneri sekmīgai darbu veikšanai.</t>
  </si>
  <si>
    <t>On 15.10.2024, the contract "Delivery, installation, maintenance, and warranty provision of X-ray equipment and automatic mail lines" was concluded with a deadline of 9 months. 
Active cooperation with the contractual partner is ongoing for the successful completion of the work.</t>
  </si>
  <si>
    <t>15.10.2024. noslēgts līgums “Rentgena iekārtas un pasta sūtījumu automātiskās līnijas piegāde, uzstādīšana” ar izpildes termiņu 9 mēneši. 
Notiek aktīva sadarbība ar līguma partneri sekmīgai darbu veikšanai. Plānots, ka darbu izpilde tiks pabeigta līdz 15.07.2025. 
Centrālās finanšu un līgumu aģentūras vērtējumā visu nepieciešamo pārbaužu veikšanas un projekta gala dokumentācijas saskaņošanas termiņš varētu būt 2026.gada 31.maijs.</t>
  </si>
  <si>
    <t>On 15.10.2024, the contract "Delivery, installation, maintenance, and warranty provision of X-ray equipment and automatic mail lines" was concluded with a deadline of 9 months. 
Active cooperation with the contractual partner is ongoing for the successful completion of the work. It is planned that the execution of the works stipulated in the contract will be completed by 15.07.2025.
According to the assessment of the Central Finance and Contracting Agency, the date when the necessary checks could be completed and the final project documentation agreed could be May 31, 2026.</t>
  </si>
  <si>
    <t>2022. gada 2. ceturksnī Veikts iepirkums un noslēgts līgums par Programmrisinājuma vienotam autentifikācijas portālam ar reversā starpnieka servisu izstrādi un uzturēšanu.
2022. gada 3. ceturksnī Veikts iepirkums un noslēgts līgums par Augstas veiktspējas skaitļošanas mašīnmācīšanās uzdevumu servera iegādi.
2023. gada 1. ceturksnī Lauzts līgums par Programmrisinājuma vienotam autentifikācijas portālam ar reversā starpnieka servisu izstrādi un uzturēšanu, ņemot vērā neatbilstoši sniegto pakalpojumu no izpildītāja puses.
2023. gada 2. ceturksnī , veiksmīgi noslēgts jaunais iepirkums par Programmrisinājuma risinājumu, nodrošinot goAML tīmekļa vietnes autentifikācija ar Latvijas.lv autentifikāciju. 
2023.gadā laika veiksmīgi veiktas izstrādes:
-Ziņu pārbaudes sistēmas programmrisinājuma izstrāde Finanšu izlūkošanas dienesta vajadzībām;
-Programmrisinājuma vienotam autentifikācijas portālam ar reversā starpnieka servisu izstrāde un uzturēšana;
-līgums;
-Tableau programmatūras pakalpojumi (pasūtītāju rīcībā esošās programmatūras konfigurēšanas un ieviešanas darbi, lietotāju apmācības, izmaiņu pieprasījumu realizācija, kā arī problēmu risināšana).
2023.gadā laika veiksmīgi iegādāti:
-Centrālie komutatori starpserveru komunikācijai.
-Serveris un disku masīvi.
-Nepieciešamas licences.
2024.gadā 1.pusgadā:
Izsludināti iepirkumi:
-Garantēta vienvirziena tīkla savienojuma datu diodes iegāde.
Līgums par Garantēta vienvirziena tīkla savienojuma datu diodes iegādi noslēgts, piegāde veikta 2024.gada 8.jūlijā.
Līgums par Speciālistu piesaiste datu analīzes un vadības algoritmu izstrādei noslēdzies, līgums tiks noslēgts 2024.gada oktobrī.
2024.gada 2.pusgadā izsludināti iepirkumi šādās aktivitātēs:
- Publiskās informācijas ieguves un apstrādes programmatūras piegāde un integrācija – iepirkums noslēdzies.
- Apvienots iepirkums - Analītikas, vizualizācijas un darījumu izvērtēšanas risinājuma integrācija (iesniegšana 2024.gada oktobra vidu), kas ietvers šādas aktivitātes:
-Lietojumprogrammu programmēšanas saskarnes izstrāde goAML datubāzei un datu apmaiņas risinājumu izstrāde.
- Mašīnnelasāmu un arhivētu datu validācijas risinājums un integrācijas darbi
-Programmrisinājuma risinājuma izstrāde nodrošinot savienojumu ar ārējo DB goAML sistēmā.
Iepirkums noslēdzās bez rezultātā. Rasts un veiksmīgi iepirkts alternatīvs risinājums.
2024.gada 2.pusgadā ir noslēgti līgumu par:
-Speciālistu piesaiste datu analīzes un vadības algoritmu izstrādei;
-Publiskās informācijas ieguves un apstrādes programmatūras piegāde un integrācija
2025.gada sākumā (līdz 31.maijam) tiks pabeigtas šādas aktivitātes:
- Lietojumprogrammu programmēšanas saskarnes izstrāde goAML datubāzei un Datu apmaiņas risinājumu izstrāde, balstoties uz goAML datu iesniegšanas pakalpi;
- Programmrisinājuma risinājuma izstrāde nodrošinot savienojumu ar ārējo DB goAML sistēmā
- Datu apkopošanas un vizualizācijas paneļa izveide goAML sistēmā uzkrātajiem datiem (darbi trupināsies)</t>
  </si>
  <si>
    <t>In Q2/2022 procurement and contract concluded for the development and maintenance of a Software Solution for a Unified Authentication Portal with a Reverse Proxy Service.
In Q3/2022, procurement and contract concluded for the purchase of a High-Performance Computing Machine Learning Task Server.
In Q1/2023, the contract for the development and maintenance of a Software Solution for a Unified Authentication Portal with a Reverse Proxy Service was terminated, taking into account the inadequate service provided by the contractor.
In Q2/2023, a new procurement for a Software Solution solution was successfully concluded, ensuring goAML website authentication with Latvijas.lv authentication.
In 2023, the following developments were successfully completed:
-Development of a software solution for a news verification system for the needs of the Financial Intelligence Service;
-Development and maintenance of a software solution for a unified authentication portal with a reverse proxy service;
-contract;
-Tableau software services (configuration and implementation of software available to customers, user training, implementation of change requests, as well as problem solving).
In 2023, the following were successfully purchased:
-Central switches for inter-server communication.
-Server and disk arrays.
-Required licenses.
In the 1st half of 2024:
Announced procurements:
-Purchase of a guaranteed one-way network connection data diode.
The contract for the purchase of a guaranteed one-way network connection data diode has been concluded, the delivery was made on July 8, 2024.
The contract for the attraction of specialists for the development of data analysis and management algorithms has been concluded, the contract will be concluded in October 2024.
In the 2nd half of 2024, procurements were announced in the following activities:
- Supply and integration of public information acquisition and processing software - the procurement has been concluded.
- Joint procurement - Integration of analytics, visualization and transaction evaluation solution (submission mid-October 2024), which will include the following activities:
-Development of application programming interface for the goAML database and development of data exchange solutions.
- Validation solution for machine-readable and archived data and integration works
-Development of a software solution providing a connection to an external DB in the goAML system.
The procurement was concluded without result. An alternative solution was found and successfully purchased.
In the 2nd half of 2024, contracts were signed for:
-Attachment of specialists for the development of data analysis and management algorithms;
-Supply and integration of public information acquisition and processing software
The following activities will be completed at the beginning of 2025 (until May 31st):
- Development of application programming interface for the goAML database and Development of data exchange solutions based on the goAML data submission service;
- Development of a software solution providing a connection to an external DB in the goAML system
- Creation of a data collection and visualization panel for the data stored in the goAML system (the work still continues)</t>
  </si>
  <si>
    <t>2022.gadā Valsts policija iegādājās 200 portatīvo datoru komplektus un 30 mobilos printerus.
2023.gadā Valsts policija iegādājās 3 videokonferenču aprīkojuma komplektus. 
2024.gadā Valsts policija iegādājās 4 lielapjoma serverus un 1 digitālo ekonomisko noziegumu apkarošanas uzlabošanas komponenšu apjomu.</t>
  </si>
  <si>
    <t>In 2022, the State Police purchased 200 laptop computer sets and 30 mobile printers.
In 2023, the State Police purchased 3 video conferencing equipment sets.
In 2024, the State Police purchased 4 large-scale servers and 1 scope of components for improving the fight against digital economic crime.</t>
  </si>
  <si>
    <t>Atveseļošanas fonda atskaites punkti un mērķi, kas ziņoti EK pusgada ziņojumā līdz 2025. gada 30. aprīlim</t>
  </si>
  <si>
    <t>KPVIS dati uz 30.04.2025.</t>
  </si>
  <si>
    <t>Atbilstoši CFLA sniegtajai informācijai, līdz 28.02.2025 ir apstiprināti 43 pētniecības projekti.</t>
  </si>
  <si>
    <t>According to the information provided by CFCA, 43 research projects have been approved until 28.02.2024.</t>
  </si>
  <si>
    <t>Atbilstoši CFLA sniegtajai informācijai, līdz 28.02.2025 ir apstiprināti 43 pētniecības projekti un līgumos par pētniecības projektu īstenošanu norādītais privātā līdzfinansējuma apjoms ir 8 610 795,09 EUR.</t>
  </si>
  <si>
    <t>According to the information provided by CFCA, 43 research projects have been approved until 28.02.2025 and the amount of private co-financing specified in the contracts for the implementation of research projects is 8 610 795,09 EUR.</t>
  </si>
  <si>
    <t>On December 18, 2024, the Cabinet of Ministers approved Order No. 1216 “On the Second Amendment to Latvia's Recovery and Resilience Mechanism Plan” during a Cabinet meeting. This amendment, coordinated with the European Commission, modifies the initial Recovery and Resilience Mechanism Plan of Latvia, which was approved by Cabinet Order No. 292 on April 28, 2021, “On Latvia’s Recovery and Resilience Mechanism Plan.”
The second amendment to the Recovery and Resilience Mechanism Plan includes a reduction in the quantitative indicators planned within investment 2.3.1.2.i (CID reference No. 63 and No. 64). Based on this, changes will be made to investment 2.3.1.2.i, which also affects the method of tracking indicators (one company may be counted multiple times if it has trained its employees in different training areas). It is planned that the quantitative value of indicator 63 will be 628 companies, while for indicator 64, it will be 2080.
Since multiple training programs were launched simultaneously, it has been concluded that participation in investment 2.3.1.2.i has not been as high as expected. As a result, indicator 63 is expected to be achieved by March 2025, whereas this does not affect the achievement of indicator 64.
Currently, six project proposals (PP) have been approved, with two more under evaluation. Given that changes in the indicator tracking procedure have been introduced with the amendments to the Recovery and Resilience Mechanism (ANM) and the Cabinet of Ministers (MK), indicator 371 will be updated in upcoming project proposals, and the value for proposals under evaluation will be reported according to the latest ANM tracking methodology. According to the information submitted to the agency, the total investment indicator will be 571.
Additionally, the Ministry of Economics (EM) has requested updated information from the Financial Supervisory Authority (FS) on the achieved indicators as of March 7, 2025. Currently, partial information has been received, and based on available data, the total investment indicator as of March 7, 2024, is 838.</t>
  </si>
  <si>
    <t>2023. gada oktobrī uzsākta atbalsta sniegšana mērķa grupas personām. Uzraudzības rādītāja izpilde nodrošinata, iesniedzot progresa pārskatu par periodu līdz 30.06.2024., līdz ar kuru finansējuma saņēmējs ir informējis, ka 6 345 personas ir iesaistītas prasmju pilnveidē (t.sk. 4 334 personas ir izmantojušas digitālo rīku).</t>
  </si>
  <si>
    <t>In October 2023, support for target group individuals was initiated. The indicator is met through the submission of a progress report for the period up to 30.06.2024, through which beneficiary reported that 6,345 individuals have been involved in skills development.</t>
  </si>
  <si>
    <t>Rādītājs sasniegts - noslēgti līgumi par 84 600 032 EUR (1.kārta - 8 līgumi par 25,000,000 EUR, 2.kārta - 8 līgumi par 47,663,648 EUR, 3.kārta - 11 līgumi par 4,810,818 EUR, 4.kārta - 2 līgumi par 7,125,566 EUR).</t>
  </si>
  <si>
    <t>The indicator is reached - concluded contracts for 84,600,032 EUR (1st round - 8 contracts for 25,000,000 EUR, 2nd round - 8 contracts for 47,663,648 EUR, 3rd round - 11 contracts for 4,810,818 EUR, 4th round - 2 contracts for 7,125,566 EUR).</t>
  </si>
  <si>
    <t>IPCEI īstenošanas Ministru kabineta noteikumi apstiprināti 2024. gada 20. februārī. Noslēgti divi IPCEI līgumi, kur norit projektu ieviešana. Notiek ziņojuma par IPCEI projekta īstenošanas gaitu sagatavošana. Ziņojuma izstrāde tiks veikta 2025. gada II ceturksnī.</t>
  </si>
  <si>
    <t>The regulations of the Cabinet of Ministers for the implementation of IPCEI were approved on February 20, 2024. Two IPCEI contract has been signed, which are being implemented. The report on the implementation progress of the IPCEI project is being prepared. The report will be developed in the second quarter of 2025.</t>
  </si>
  <si>
    <t>Atveseļošanas fonda uzraudzības rādītāji, kas noziņoti EK pusgada ziņojumā līdz 2025. gada 30. aprīlim</t>
  </si>
  <si>
    <t>For investment 3.1.2.5.i., the following EU Fund programmes can be mentioned as additional sources of funding: 
1. EU 2014-2020 programming period's programme:
1.1. Within specific support objective 7.1.1  and specific support objective 14.1.2 (implemented from 2022 to 2013) the ESF project was implemented until 31.12.2023 The aim of the project was to promote the competitiveness of the unemployed, jobseekers and persons at risk of unemployment (the target group) in the labour market, as well as to mitigate the consequences of the employment crisis caused by the Covid-19 pandemic. The involvement of new target group persons in the supported activities ended in the second half of 2023 when the implementation of investment 3.1.2.5.i. started, accordingly no double financing was possible;
1.2. Within specific support objective 8.4.1. the ESF project was implemented until 31.12.2023.  The aim of project was to improve the professional competence of employed persons in order to prevent in time the mismatch between the qualifications of the labour force and the labour market demand, to promote the competitiveness of workers and to increase labour productivity. 8.4.1. project and investment 3.1.2.5.i overlapped target groups, i.e. employed persons, but double financing with investment 3.1.2.5.i for persons at risk of unemployment (employed) was not possible as support for professional development and further training of employed persons was provided only under 8.4.1. project. Investment 3.1.2.5.i. does not provide support for professional development and further training for this target group.  
2. The planned implementation of the EU 2021-2027 programming period's programme under the Measure 4.3.3.1. The objective of Measure 4.3.3.1 is to promote the competitiveness and labour market integration of the unemployed, jobseekers and persons at risk of unemployment. Measure 4.3.3.1 will be implemented indicatively from end of 2025/early 2026 to end of 2029, following on from the training measures implemented under investment 3.1.2.5.i. The involvement of target group persons in measure 4.3.3.1 is planned to take place at the end of the involvement of new target group persons in the activities supported by investment 3.1.2.5.i. in the second half of 2025 (especially for long training courses), thus ensuring a gradual transition from the implementation of investment 3.1.2.5.i. to the implementation of measure 4.3.3.1, so that the SEA clients have the opportunity to receive support for the development of professional skills under the supported activities without interruption (i.e. there will be parallel implementation of the two projects for a while).  
The beneficiary is the  SEA, which implemented project 7.1.1, is implementing investment project 3.1.2.5.i and will also implement Measure 4.3.3.1 following the national rules (involving persons in supported activities in accordance with Cabinet of Ministers' regulation of 25.11.2011 No. 75. The elimination of the risk of double financing between investment 3.1.2.5.i and Measure 4.3.3.1 will be ensured by the SEA by distinguishing financial sources at the level of persons of the target group, as well as by ensuring that persons of the target group are involved in the supported activities in accordance with the provisions of the Regulation No 75, the conditions for the person's repeated participation in the relevant supported action (points 6, 31.2, 32 and 33). Information on the participation of persons of the target group in the supported actions and the financial sources for their participation will be stored in the information system BURVIS.
14.1.2. project - 11 527 850 euro 
7.1.1. project - 87 338 436 euro
8.4.1. project -  37 406 057 euro
Measure 4.3.3.1 - 40 672 500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</si>
</sst>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9" x14ac:knownFonts="1">
    <font>
      <sz val="10"/>
      <color rgb="FF000000"/>
      <name val="Arial"/>
      <family val="2"/>
      <charset val="186"/>
    </font>
    <font>
      <sz val="11"/>
      <color theme="1"/>
      <name val="Aptos Narrow"/>
      <family val="2"/>
      <charset val="186"/>
      <scheme val="minor"/>
    </font>
    <font>
      <sz val="11"/>
      <color theme="1"/>
      <name val="Aptos Narrow"/>
      <family val="2"/>
      <charset val="186"/>
      <scheme val="minor"/>
    </font>
    <font>
      <sz val="11"/>
      <color theme="1"/>
      <name val="Aptos Narrow"/>
      <family val="2"/>
      <charset val="186"/>
      <scheme val="minor"/>
    </font>
    <font>
      <sz val="11"/>
      <color theme="1"/>
      <name val="Aptos Narrow"/>
      <family val="2"/>
      <scheme val="minor"/>
    </font>
    <font>
      <sz val="12"/>
      <color theme="1"/>
      <name val="Times New Roman"/>
      <family val="1"/>
      <charset val="186"/>
    </font>
    <font>
      <sz val="11"/>
      <color theme="1"/>
      <name val="Times New Roman"/>
      <family val="1"/>
      <charset val="186"/>
    </font>
    <font>
      <b/>
      <sz val="18"/>
      <color theme="1"/>
      <name val="Times New Roman"/>
      <family val="1"/>
      <charset val="186"/>
    </font>
    <font>
      <sz val="18"/>
      <color theme="1"/>
      <name val="Times New Roman"/>
      <family val="1"/>
      <charset val="186"/>
    </font>
    <font>
      <b/>
      <sz val="12"/>
      <color theme="1"/>
      <name val="Times New Roman"/>
      <family val="1"/>
      <charset val="186"/>
    </font>
    <font>
      <b/>
      <u/>
      <sz val="16"/>
      <color theme="1"/>
      <name val="Times New Roman"/>
      <family val="1"/>
      <charset val="186"/>
    </font>
    <font>
      <b/>
      <sz val="16"/>
      <color theme="1"/>
      <name val="Times New Roman"/>
      <family val="1"/>
      <charset val="186"/>
    </font>
    <font>
      <b/>
      <u/>
      <sz val="16"/>
      <name val="Times New Roman"/>
      <family val="1"/>
      <charset val="186"/>
    </font>
    <font>
      <b/>
      <sz val="16"/>
      <color rgb="FFFF0000"/>
      <name val="Times New Roman"/>
      <family val="1"/>
      <charset val="186"/>
    </font>
    <font>
      <b/>
      <u/>
      <sz val="16"/>
      <color rgb="FFFF0000"/>
      <name val="Times New Roman"/>
      <family val="1"/>
      <charset val="186"/>
    </font>
    <font>
      <b/>
      <sz val="14"/>
      <color theme="1"/>
      <name val="Times New Roman"/>
      <family val="1"/>
      <charset val="186"/>
    </font>
    <font>
      <b/>
      <sz val="14"/>
      <name val="Times New Roman"/>
      <family val="1"/>
      <charset val="186"/>
    </font>
    <font>
      <b/>
      <sz val="14"/>
      <color rgb="FFFF0000"/>
      <name val="Times New Roman"/>
      <family val="1"/>
      <charset val="186"/>
    </font>
    <font>
      <b/>
      <sz val="10"/>
      <color theme="1"/>
      <name val="Times New Roman"/>
      <family val="1"/>
      <charset val="186"/>
    </font>
    <font>
      <b/>
      <sz val="10"/>
      <name val="Times New Roman"/>
      <family val="1"/>
      <charset val="186"/>
    </font>
    <font>
      <sz val="11"/>
      <color rgb="FF006100"/>
      <name val="Aptos Narrow"/>
      <family val="2"/>
      <scheme val="minor"/>
    </font>
    <font>
      <sz val="10"/>
      <name val="Times New Roman"/>
      <family val="1"/>
      <charset val="186"/>
    </font>
    <font>
      <sz val="10"/>
      <color rgb="FFFF0000"/>
      <name val="Times New Roman"/>
      <family val="1"/>
      <charset val="186"/>
    </font>
    <font>
      <sz val="10"/>
      <color theme="1"/>
      <name val="Times New Roman"/>
      <family val="1"/>
      <charset val="186"/>
    </font>
    <font>
      <sz val="10"/>
      <color rgb="FF000000"/>
      <name val="Arial"/>
      <family val="2"/>
      <charset val="186"/>
    </font>
    <font>
      <sz val="10"/>
      <color rgb="FF000000"/>
      <name val="Times New Roman"/>
      <family val="1"/>
      <charset val="186"/>
    </font>
    <font>
      <sz val="11"/>
      <color rgb="FF000000"/>
      <name val="Calibri"/>
      <family val="2"/>
      <charset val="186"/>
    </font>
    <font>
      <sz val="12"/>
      <name val="Times New Roman"/>
      <family val="1"/>
      <charset val="186"/>
    </font>
    <font>
      <sz val="11"/>
      <name val="Times New Roman"/>
      <family val="1"/>
      <charset val="186"/>
    </font>
    <font>
      <sz val="12"/>
      <color rgb="FF000000"/>
      <name val="Arial"/>
      <family val="2"/>
      <charset val="186"/>
    </font>
    <font>
      <u/>
      <sz val="11"/>
      <color theme="10"/>
      <name val="Aptos Narrow"/>
      <family val="2"/>
      <charset val="186"/>
      <scheme val="minor"/>
    </font>
    <font>
      <u/>
      <sz val="11"/>
      <color theme="10"/>
      <name val="Times New Roman"/>
      <family val="1"/>
      <charset val="186"/>
    </font>
    <font>
      <b/>
      <sz val="16"/>
      <name val="Times New Roman"/>
      <family val="1"/>
      <charset val="186"/>
    </font>
    <font>
      <sz val="8"/>
      <color rgb="FF4A4A4A"/>
      <name val="Arial"/>
      <family val="2"/>
      <charset val="186"/>
    </font>
    <font>
      <sz val="18"/>
      <color rgb="FF000000"/>
      <name val="Tahoma"/>
      <family val="2"/>
      <charset val="186"/>
    </font>
    <font>
      <sz val="8"/>
      <color rgb="FF000000"/>
      <name val="Arial"/>
      <family val="2"/>
      <charset val="186"/>
    </font>
    <font>
      <sz val="9"/>
      <color theme="1"/>
      <name val="Times New Roman"/>
      <family val="1"/>
      <charset val="186"/>
    </font>
    <font>
      <sz val="14"/>
      <name val="Times New Roman"/>
      <family val="1"/>
      <charset val="186"/>
    </font>
    <font>
      <sz val="16"/>
      <color theme="1"/>
      <name val="Times New Roman"/>
      <family val="1"/>
      <charset val="186"/>
    </font>
  </fonts>
  <fills count="23">
    <fill>
      <patternFill patternType="none"/>
    </fill>
    <fill>
      <patternFill patternType="gray125"/>
    </fill>
    <fill>
      <patternFill patternType="solid">
        <fgColor rgb="FFC6EFCE"/>
      </patternFill>
    </fill>
    <fill>
      <patternFill patternType="solid">
        <fgColor theme="9" tint="0.79998168889431442"/>
        <bgColor indexed="65"/>
      </patternFill>
    </fill>
    <fill>
      <patternFill patternType="solid">
        <fgColor theme="4"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9" tint="0.79998168889431442"/>
        <bgColor rgb="FFFFFF00"/>
      </patternFill>
    </fill>
    <fill>
      <patternFill patternType="solid">
        <fgColor theme="9" tint="0.79998168889431442"/>
        <bgColor rgb="FFC6EFCE"/>
      </patternFill>
    </fill>
    <fill>
      <patternFill patternType="solid">
        <fgColor theme="7" tint="0.79998168889431442"/>
        <bgColor rgb="FF000000"/>
      </patternFill>
    </fill>
    <fill>
      <patternFill patternType="solid">
        <fgColor rgb="FFFFE699"/>
        <bgColor rgb="FF000000"/>
      </patternFill>
    </fill>
    <fill>
      <patternFill patternType="solid">
        <fgColor rgb="FFFFC000"/>
        <bgColor rgb="FF000000"/>
      </patternFill>
    </fill>
    <fill>
      <patternFill patternType="solid">
        <fgColor theme="7" tint="0.59999389629810485"/>
        <bgColor rgb="FF000000"/>
      </patternFill>
    </fill>
    <fill>
      <patternFill patternType="solid">
        <fgColor theme="3" tint="0.749992370372631"/>
        <bgColor indexed="64"/>
      </patternFill>
    </fill>
    <fill>
      <patternFill patternType="solid">
        <fgColor theme="3" tint="0.749992370372631"/>
        <bgColor rgb="FF000000"/>
      </patternFill>
    </fill>
    <fill>
      <patternFill patternType="solid">
        <fgColor theme="0" tint="-0.14999847407452621"/>
        <bgColor indexed="64"/>
      </patternFill>
    </fill>
    <fill>
      <patternFill patternType="solid">
        <fgColor rgb="FFFFFFFF"/>
      </patternFill>
    </fill>
    <fill>
      <patternFill patternType="solid">
        <fgColor rgb="FFEBEBEB"/>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rgb="FFC2C2C2"/>
      </right>
      <top/>
      <bottom style="thin">
        <color rgb="FFC2C2C2"/>
      </bottom>
      <diagonal/>
    </border>
    <border>
      <left/>
      <right style="thin">
        <color rgb="FFC0C0C0"/>
      </right>
      <top/>
      <bottom style="thin">
        <color rgb="FFC0C0C0"/>
      </bottom>
      <diagonal/>
    </border>
    <border>
      <left/>
      <right/>
      <top style="thin">
        <color indexed="64"/>
      </top>
      <bottom/>
      <diagonal/>
    </border>
    <border>
      <left style="thin">
        <color indexed="64"/>
      </left>
      <right style="thin">
        <color indexed="64"/>
      </right>
      <top/>
      <bottom/>
      <diagonal/>
    </border>
  </borders>
  <cellStyleXfs count="11">
    <xf numFmtId="0" fontId="0" fillId="0" borderId="0"/>
    <xf numFmtId="0" fontId="4" fillId="0" borderId="0"/>
    <xf numFmtId="0" fontId="20" fillId="2" borderId="0" applyNumberFormat="0" applyBorder="0" applyAlignment="0" applyProtection="0"/>
    <xf numFmtId="0" fontId="3" fillId="0" borderId="0"/>
    <xf numFmtId="0" fontId="26" fillId="0" borderId="0"/>
    <xf numFmtId="0" fontId="24" fillId="0" borderId="0"/>
    <xf numFmtId="0" fontId="30" fillId="0" borderId="0" applyNumberFormat="0" applyFill="0" applyBorder="0" applyAlignment="0" applyProtection="0"/>
    <xf numFmtId="0" fontId="2" fillId="0" borderId="0"/>
    <xf numFmtId="0" fontId="24" fillId="0" borderId="0"/>
    <xf numFmtId="0" fontId="1" fillId="0" borderId="0"/>
    <xf numFmtId="0" fontId="26" fillId="0" borderId="0"/>
  </cellStyleXfs>
  <cellXfs count="219">
    <xf numFmtId="0" fontId="0" fillId="0" borderId="0" xfId="0"/>
    <xf numFmtId="0" fontId="5"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left" vertical="center" wrapText="1"/>
    </xf>
    <xf numFmtId="0" fontId="6" fillId="0" borderId="0" xfId="1" applyFont="1"/>
    <xf numFmtId="0" fontId="6" fillId="0" borderId="0" xfId="1" applyFont="1" applyAlignment="1">
      <alignment horizontal="right" vertical="center" wrapText="1"/>
    </xf>
    <xf numFmtId="0" fontId="15" fillId="5" borderId="1" xfId="1" applyFont="1" applyFill="1" applyBorder="1" applyAlignment="1">
      <alignment horizontal="center" vertical="center" wrapText="1"/>
    </xf>
    <xf numFmtId="0" fontId="15" fillId="6" borderId="1" xfId="1" applyFont="1" applyFill="1" applyBorder="1" applyAlignment="1">
      <alignment horizontal="center" vertical="center" wrapText="1"/>
    </xf>
    <xf numFmtId="0" fontId="16" fillId="6" borderId="1" xfId="1" applyFont="1" applyFill="1" applyBorder="1" applyAlignment="1">
      <alignment horizontal="center" vertical="center" wrapText="1"/>
    </xf>
    <xf numFmtId="0" fontId="15" fillId="7" borderId="1" xfId="1" applyFont="1" applyFill="1" applyBorder="1" applyAlignment="1">
      <alignment horizontal="center" vertical="center" wrapText="1"/>
    </xf>
    <xf numFmtId="0" fontId="16" fillId="7" borderId="1" xfId="1" applyFont="1" applyFill="1" applyBorder="1" applyAlignment="1">
      <alignment horizontal="center" vertical="center" wrapText="1"/>
    </xf>
    <xf numFmtId="0" fontId="15" fillId="8" borderId="1" xfId="1" applyFont="1" applyFill="1" applyBorder="1" applyAlignment="1">
      <alignment horizontal="center" vertical="center" wrapText="1"/>
    </xf>
    <xf numFmtId="0" fontId="16" fillId="8" borderId="1" xfId="1" applyFont="1" applyFill="1" applyBorder="1" applyAlignment="1">
      <alignment horizontal="center" vertical="center" wrapText="1"/>
    </xf>
    <xf numFmtId="0" fontId="17" fillId="9" borderId="1" xfId="1" applyFont="1" applyFill="1" applyBorder="1" applyAlignment="1">
      <alignment horizontal="center" vertical="center" wrapText="1"/>
    </xf>
    <xf numFmtId="0" fontId="18" fillId="4" borderId="1" xfId="1" applyFont="1" applyFill="1" applyBorder="1" applyAlignment="1">
      <alignment horizontal="center" vertical="center"/>
    </xf>
    <xf numFmtId="0" fontId="18" fillId="4" borderId="1" xfId="1" applyFont="1" applyFill="1" applyBorder="1" applyAlignment="1">
      <alignment horizontal="center" vertical="center" wrapText="1"/>
    </xf>
    <xf numFmtId="0" fontId="18" fillId="5" borderId="1" xfId="1" applyFont="1" applyFill="1" applyBorder="1" applyAlignment="1">
      <alignment horizontal="center" vertical="center" wrapText="1"/>
    </xf>
    <xf numFmtId="0" fontId="18" fillId="6" borderId="1" xfId="1" applyFont="1" applyFill="1" applyBorder="1" applyAlignment="1">
      <alignment horizontal="center" vertical="center" wrapText="1"/>
    </xf>
    <xf numFmtId="0" fontId="19" fillId="6" borderId="1" xfId="1" applyFont="1" applyFill="1" applyBorder="1" applyAlignment="1">
      <alignment horizontal="center" vertical="center" wrapText="1"/>
    </xf>
    <xf numFmtId="0" fontId="18" fillId="7" borderId="1" xfId="1" applyFont="1" applyFill="1" applyBorder="1" applyAlignment="1">
      <alignment horizontal="center" vertical="center" wrapText="1"/>
    </xf>
    <xf numFmtId="0" fontId="19" fillId="7" borderId="1" xfId="1" applyFont="1" applyFill="1" applyBorder="1" applyAlignment="1">
      <alignment horizontal="center" vertical="center" wrapText="1"/>
    </xf>
    <xf numFmtId="0" fontId="18" fillId="8" borderId="1" xfId="1" applyFont="1" applyFill="1" applyBorder="1" applyAlignment="1">
      <alignment horizontal="center" vertical="center" wrapText="1"/>
    </xf>
    <xf numFmtId="0" fontId="19" fillId="8" borderId="1" xfId="1" applyFont="1" applyFill="1" applyBorder="1" applyAlignment="1">
      <alignment horizontal="center" vertical="center" wrapText="1"/>
    </xf>
    <xf numFmtId="0" fontId="19" fillId="9" borderId="1" xfId="1" applyFont="1" applyFill="1" applyBorder="1" applyAlignment="1">
      <alignment horizontal="center" vertical="center" wrapText="1"/>
    </xf>
    <xf numFmtId="0" fontId="18" fillId="10" borderId="1" xfId="1" applyFont="1" applyFill="1" applyBorder="1" applyAlignment="1">
      <alignment horizontal="left" vertical="center" wrapText="1"/>
    </xf>
    <xf numFmtId="0" fontId="21" fillId="0" borderId="1" xfId="2" applyFont="1" applyFill="1" applyBorder="1" applyAlignment="1">
      <alignment horizontal="left" vertical="center" wrapText="1"/>
    </xf>
    <xf numFmtId="0" fontId="18" fillId="10" borderId="1" xfId="1" applyFont="1" applyFill="1" applyBorder="1" applyAlignment="1">
      <alignment horizontal="left" vertical="top" wrapText="1"/>
    </xf>
    <xf numFmtId="0" fontId="18" fillId="5" borderId="1" xfId="1" applyFont="1" applyFill="1" applyBorder="1" applyAlignment="1">
      <alignment horizontal="left" vertical="center" wrapText="1"/>
    </xf>
    <xf numFmtId="0" fontId="18" fillId="6" borderId="1" xfId="1" applyFont="1" applyFill="1" applyBorder="1" applyAlignment="1">
      <alignment horizontal="left" vertical="center" wrapText="1"/>
    </xf>
    <xf numFmtId="0" fontId="19" fillId="6" borderId="1" xfId="1" applyFont="1" applyFill="1" applyBorder="1" applyAlignment="1">
      <alignment horizontal="left" vertical="center" wrapText="1"/>
    </xf>
    <xf numFmtId="0" fontId="21" fillId="7" borderId="1" xfId="1" applyFont="1" applyFill="1" applyBorder="1" applyAlignment="1">
      <alignment vertical="top" wrapText="1"/>
    </xf>
    <xf numFmtId="3" fontId="21" fillId="7" borderId="1" xfId="1" applyNumberFormat="1" applyFont="1" applyFill="1" applyBorder="1" applyAlignment="1">
      <alignment horizontal="left" vertical="top" wrapText="1"/>
    </xf>
    <xf numFmtId="0" fontId="21" fillId="7" borderId="1" xfId="1" applyFont="1" applyFill="1" applyBorder="1" applyAlignment="1">
      <alignment horizontal="left" vertical="top" wrapText="1"/>
    </xf>
    <xf numFmtId="0" fontId="22" fillId="8" borderId="1" xfId="1" applyFont="1" applyFill="1" applyBorder="1" applyAlignment="1">
      <alignment horizontal="left" vertical="top" wrapText="1"/>
    </xf>
    <xf numFmtId="3" fontId="22" fillId="8" borderId="1" xfId="1" applyNumberFormat="1" applyFont="1" applyFill="1" applyBorder="1" applyAlignment="1">
      <alignment horizontal="left" vertical="top" wrapText="1"/>
    </xf>
    <xf numFmtId="0" fontId="22" fillId="9" borderId="1" xfId="1" applyFont="1" applyFill="1" applyBorder="1" applyAlignment="1">
      <alignment horizontal="left" vertical="top" wrapText="1"/>
    </xf>
    <xf numFmtId="0" fontId="6" fillId="0" borderId="0" xfId="1" applyFont="1" applyAlignment="1">
      <alignment wrapText="1"/>
    </xf>
    <xf numFmtId="0" fontId="23" fillId="8" borderId="1" xfId="1" applyFont="1" applyFill="1" applyBorder="1" applyAlignment="1">
      <alignment horizontal="left" vertical="top" wrapText="1"/>
    </xf>
    <xf numFmtId="0" fontId="21" fillId="8" borderId="1" xfId="1" applyFont="1" applyFill="1" applyBorder="1" applyAlignment="1">
      <alignment horizontal="left" vertical="top" wrapText="1"/>
    </xf>
    <xf numFmtId="0" fontId="21" fillId="9" borderId="1" xfId="1" applyFont="1" applyFill="1" applyBorder="1" applyAlignment="1">
      <alignment horizontal="left" vertical="top" wrapText="1"/>
    </xf>
    <xf numFmtId="0" fontId="19" fillId="0" borderId="1" xfId="2" applyFont="1" applyFill="1" applyBorder="1" applyAlignment="1">
      <alignment horizontal="left" vertical="center" wrapText="1"/>
    </xf>
    <xf numFmtId="3" fontId="21" fillId="3" borderId="1" xfId="2" applyNumberFormat="1" applyFont="1" applyFill="1" applyBorder="1" applyAlignment="1">
      <alignment horizontal="left" vertical="center" wrapText="1"/>
    </xf>
    <xf numFmtId="0" fontId="21" fillId="3" borderId="1" xfId="2" applyFont="1" applyFill="1" applyBorder="1" applyAlignment="1">
      <alignment horizontal="left" vertical="center" wrapText="1"/>
    </xf>
    <xf numFmtId="3" fontId="21" fillId="6" borderId="1" xfId="2" applyNumberFormat="1" applyFont="1" applyFill="1" applyBorder="1" applyAlignment="1">
      <alignment horizontal="left" vertical="center" wrapText="1"/>
    </xf>
    <xf numFmtId="3" fontId="21" fillId="7" borderId="1" xfId="2" applyNumberFormat="1" applyFont="1" applyFill="1" applyBorder="1" applyAlignment="1">
      <alignment vertical="top" wrapText="1"/>
    </xf>
    <xf numFmtId="3" fontId="21" fillId="7" borderId="1" xfId="2" applyNumberFormat="1" applyFont="1" applyFill="1" applyBorder="1" applyAlignment="1">
      <alignment horizontal="left" vertical="top" wrapText="1"/>
    </xf>
    <xf numFmtId="3" fontId="21" fillId="8" borderId="1" xfId="2" applyNumberFormat="1" applyFont="1" applyFill="1" applyBorder="1" applyAlignment="1">
      <alignment horizontal="left" vertical="top" wrapText="1"/>
    </xf>
    <xf numFmtId="3" fontId="21" fillId="9" borderId="1" xfId="2" applyNumberFormat="1" applyFont="1" applyFill="1" applyBorder="1" applyAlignment="1">
      <alignment horizontal="left" vertical="top" wrapText="1"/>
    </xf>
    <xf numFmtId="0" fontId="23" fillId="0" borderId="1" xfId="2" applyFont="1" applyFill="1" applyBorder="1" applyAlignment="1">
      <alignment horizontal="left" vertical="center" wrapText="1"/>
    </xf>
    <xf numFmtId="0" fontId="18" fillId="0" borderId="1" xfId="2" applyFont="1" applyFill="1" applyBorder="1" applyAlignment="1">
      <alignment horizontal="left" vertical="top" wrapText="1"/>
    </xf>
    <xf numFmtId="3" fontId="22" fillId="8" borderId="1" xfId="2" applyNumberFormat="1" applyFont="1" applyFill="1" applyBorder="1" applyAlignment="1">
      <alignment horizontal="left" vertical="top" wrapText="1"/>
    </xf>
    <xf numFmtId="3" fontId="22" fillId="9" borderId="1" xfId="2" applyNumberFormat="1" applyFont="1" applyFill="1" applyBorder="1" applyAlignment="1">
      <alignment horizontal="left" vertical="top" wrapText="1"/>
    </xf>
    <xf numFmtId="0" fontId="18" fillId="0" borderId="1" xfId="2" applyFont="1" applyFill="1" applyBorder="1" applyAlignment="1">
      <alignment horizontal="left" vertical="center" wrapText="1"/>
    </xf>
    <xf numFmtId="3" fontId="21" fillId="5" borderId="1" xfId="2" applyNumberFormat="1" applyFont="1" applyFill="1" applyBorder="1" applyAlignment="1">
      <alignment horizontal="left" vertical="center" wrapText="1"/>
    </xf>
    <xf numFmtId="0" fontId="21" fillId="5" borderId="1" xfId="2" applyFont="1" applyFill="1" applyBorder="1" applyAlignment="1">
      <alignment horizontal="left" vertical="center" wrapText="1"/>
    </xf>
    <xf numFmtId="0" fontId="19" fillId="0" borderId="1" xfId="2" applyFont="1" applyFill="1" applyBorder="1" applyAlignment="1">
      <alignment horizontal="left" vertical="top" wrapText="1"/>
    </xf>
    <xf numFmtId="3" fontId="21" fillId="7" borderId="1" xfId="2" applyNumberFormat="1" applyFont="1" applyFill="1" applyBorder="1" applyAlignment="1">
      <alignment vertical="center" wrapText="1"/>
    </xf>
    <xf numFmtId="3" fontId="21" fillId="7" borderId="1" xfId="2" applyNumberFormat="1" applyFont="1" applyFill="1" applyBorder="1" applyAlignment="1">
      <alignment horizontal="left" vertical="center" wrapText="1"/>
    </xf>
    <xf numFmtId="0" fontId="22" fillId="9" borderId="1" xfId="0" applyFont="1" applyFill="1" applyBorder="1" applyAlignment="1">
      <alignment horizontal="left" vertical="top" wrapText="1"/>
    </xf>
    <xf numFmtId="3" fontId="21" fillId="7" borderId="2" xfId="2" applyNumberFormat="1" applyFont="1" applyFill="1" applyBorder="1" applyAlignment="1">
      <alignment vertical="center" wrapText="1"/>
    </xf>
    <xf numFmtId="3" fontId="21" fillId="7" borderId="1" xfId="2" applyNumberFormat="1" applyFont="1" applyFill="1" applyBorder="1" applyAlignment="1">
      <alignment horizontal="center" vertical="center" wrapText="1"/>
    </xf>
    <xf numFmtId="3" fontId="21" fillId="8" borderId="2" xfId="2" applyNumberFormat="1" applyFont="1" applyFill="1" applyBorder="1" applyAlignment="1">
      <alignment horizontal="left" vertical="top" wrapText="1"/>
    </xf>
    <xf numFmtId="3" fontId="21" fillId="11" borderId="1" xfId="1" applyNumberFormat="1" applyFont="1" applyFill="1" applyBorder="1" applyAlignment="1">
      <alignment horizontal="left" vertical="center" wrapText="1"/>
    </xf>
    <xf numFmtId="0" fontId="21" fillId="11" borderId="1" xfId="1" applyFont="1" applyFill="1" applyBorder="1" applyAlignment="1">
      <alignment horizontal="left" vertical="center" wrapText="1"/>
    </xf>
    <xf numFmtId="3" fontId="21" fillId="12" borderId="1" xfId="1" applyNumberFormat="1" applyFont="1" applyFill="1" applyBorder="1" applyAlignment="1">
      <alignment horizontal="left" vertical="center" wrapText="1"/>
    </xf>
    <xf numFmtId="0" fontId="21" fillId="12" borderId="1" xfId="1" applyFont="1" applyFill="1" applyBorder="1" applyAlignment="1">
      <alignment horizontal="left" vertical="center" wrapText="1"/>
    </xf>
    <xf numFmtId="3" fontId="21" fillId="5" borderId="1" xfId="1" applyNumberFormat="1" applyFont="1" applyFill="1" applyBorder="1" applyAlignment="1">
      <alignment horizontal="left" vertical="center" wrapText="1"/>
    </xf>
    <xf numFmtId="3" fontId="21" fillId="8" borderId="1" xfId="2" applyNumberFormat="1" applyFont="1" applyFill="1" applyBorder="1" applyAlignment="1">
      <alignment horizontal="center" vertical="top" wrapText="1"/>
    </xf>
    <xf numFmtId="3" fontId="21" fillId="8" borderId="1" xfId="2" applyNumberFormat="1" applyFont="1" applyFill="1" applyBorder="1" applyAlignment="1">
      <alignment vertical="top" wrapText="1"/>
    </xf>
    <xf numFmtId="3" fontId="22" fillId="8" borderId="2" xfId="2" applyNumberFormat="1" applyFont="1" applyFill="1" applyBorder="1" applyAlignment="1">
      <alignment horizontal="left" vertical="top" wrapText="1"/>
    </xf>
    <xf numFmtId="3" fontId="21" fillId="6" borderId="1" xfId="2" applyNumberFormat="1" applyFont="1" applyFill="1" applyBorder="1" applyAlignment="1">
      <alignment horizontal="left" vertical="top" wrapText="1"/>
    </xf>
    <xf numFmtId="0" fontId="22" fillId="15" borderId="1" xfId="0" applyFont="1" applyFill="1" applyBorder="1" applyAlignment="1">
      <alignment horizontal="left" vertical="top" wrapText="1"/>
    </xf>
    <xf numFmtId="0" fontId="21" fillId="15" borderId="1" xfId="0" applyFont="1" applyFill="1" applyBorder="1" applyAlignment="1">
      <alignment horizontal="left" vertical="top" wrapText="1"/>
    </xf>
    <xf numFmtId="0" fontId="6" fillId="9" borderId="1" xfId="1" applyFont="1" applyFill="1" applyBorder="1"/>
    <xf numFmtId="0" fontId="6" fillId="9" borderId="1" xfId="1" applyFont="1" applyFill="1" applyBorder="1" applyAlignment="1">
      <alignment horizontal="right" vertical="center" wrapText="1"/>
    </xf>
    <xf numFmtId="0" fontId="6" fillId="9" borderId="0" xfId="1" applyFont="1" applyFill="1"/>
    <xf numFmtId="0" fontId="27" fillId="0" borderId="0" xfId="4" applyFont="1" applyAlignment="1">
      <alignment horizontal="left" vertical="center"/>
    </xf>
    <xf numFmtId="0" fontId="27" fillId="0" borderId="0" xfId="4" applyFont="1" applyAlignment="1">
      <alignment horizontal="center" vertical="center"/>
    </xf>
    <xf numFmtId="0" fontId="29" fillId="0" borderId="0" xfId="5" applyFont="1"/>
    <xf numFmtId="0" fontId="29" fillId="0" borderId="0" xfId="5" applyFont="1" applyAlignment="1">
      <alignment horizontal="center" vertical="center"/>
    </xf>
    <xf numFmtId="0" fontId="30" fillId="0" borderId="0" xfId="6"/>
    <xf numFmtId="0" fontId="31" fillId="0" borderId="0" xfId="6" applyFont="1" applyAlignment="1">
      <alignment horizontal="left" vertical="center"/>
    </xf>
    <xf numFmtId="0" fontId="16" fillId="17" borderId="1" xfId="1" applyFont="1" applyFill="1" applyBorder="1" applyAlignment="1">
      <alignment horizontal="center" vertical="center" wrapText="1"/>
    </xf>
    <xf numFmtId="0" fontId="16" fillId="17" borderId="5" xfId="1" applyFont="1" applyFill="1" applyBorder="1" applyAlignment="1">
      <alignment horizontal="center" vertical="center" wrapText="1"/>
    </xf>
    <xf numFmtId="0" fontId="18" fillId="17" borderId="1" xfId="1" applyFont="1" applyFill="1" applyBorder="1" applyAlignment="1">
      <alignment horizontal="center" vertical="center" wrapText="1"/>
    </xf>
    <xf numFmtId="0" fontId="19" fillId="17" borderId="5" xfId="1" applyFont="1" applyFill="1" applyBorder="1" applyAlignment="1">
      <alignment horizontal="center" vertical="center" wrapText="1"/>
    </xf>
    <xf numFmtId="0" fontId="22" fillId="17" borderId="1" xfId="1" applyFont="1" applyFill="1" applyBorder="1" applyAlignment="1">
      <alignment horizontal="left" vertical="top" wrapText="1"/>
    </xf>
    <xf numFmtId="3" fontId="22" fillId="17" borderId="1" xfId="1" applyNumberFormat="1" applyFont="1" applyFill="1" applyBorder="1" applyAlignment="1">
      <alignment horizontal="left" vertical="top" wrapText="1"/>
    </xf>
    <xf numFmtId="0" fontId="22" fillId="17" borderId="5" xfId="1" applyFont="1" applyFill="1" applyBorder="1" applyAlignment="1">
      <alignment horizontal="left" vertical="top" wrapText="1"/>
    </xf>
    <xf numFmtId="0" fontId="23" fillId="17" borderId="1" xfId="1" applyFont="1" applyFill="1" applyBorder="1" applyAlignment="1">
      <alignment horizontal="left" vertical="top" wrapText="1"/>
    </xf>
    <xf numFmtId="0" fontId="21" fillId="17" borderId="5" xfId="1" applyFont="1" applyFill="1" applyBorder="1" applyAlignment="1">
      <alignment horizontal="left" vertical="top" wrapText="1"/>
    </xf>
    <xf numFmtId="3" fontId="21" fillId="17" borderId="1" xfId="2" applyNumberFormat="1" applyFont="1" applyFill="1" applyBorder="1" applyAlignment="1">
      <alignment horizontal="left" vertical="top" wrapText="1"/>
    </xf>
    <xf numFmtId="3" fontId="21" fillId="17" borderId="5" xfId="2" applyNumberFormat="1" applyFont="1" applyFill="1" applyBorder="1" applyAlignment="1">
      <alignment horizontal="left" vertical="top" wrapText="1"/>
    </xf>
    <xf numFmtId="3" fontId="22" fillId="17" borderId="1" xfId="2" applyNumberFormat="1" applyFont="1" applyFill="1" applyBorder="1" applyAlignment="1">
      <alignment horizontal="left" vertical="top" wrapText="1"/>
    </xf>
    <xf numFmtId="3" fontId="22" fillId="17" borderId="5" xfId="2" applyNumberFormat="1" applyFont="1" applyFill="1" applyBorder="1" applyAlignment="1">
      <alignment horizontal="left" vertical="top" wrapText="1"/>
    </xf>
    <xf numFmtId="0" fontId="21" fillId="7" borderId="1" xfId="7" applyFont="1" applyFill="1" applyBorder="1" applyAlignment="1">
      <alignment horizontal="left" vertical="top" wrapText="1"/>
    </xf>
    <xf numFmtId="0" fontId="22" fillId="8" borderId="1" xfId="7" applyFont="1" applyFill="1" applyBorder="1" applyAlignment="1">
      <alignment horizontal="left" vertical="top" wrapText="1"/>
    </xf>
    <xf numFmtId="0" fontId="22" fillId="17" borderId="5" xfId="0" applyFont="1" applyFill="1" applyBorder="1" applyAlignment="1">
      <alignment horizontal="left" vertical="top" wrapText="1"/>
    </xf>
    <xf numFmtId="3" fontId="21" fillId="17" borderId="2" xfId="2" applyNumberFormat="1" applyFont="1" applyFill="1" applyBorder="1" applyAlignment="1">
      <alignment horizontal="left" vertical="top" wrapText="1"/>
    </xf>
    <xf numFmtId="0" fontId="23" fillId="9" borderId="1" xfId="0" applyFont="1" applyFill="1" applyBorder="1" applyAlignment="1">
      <alignment horizontal="left" vertical="top" wrapText="1"/>
    </xf>
    <xf numFmtId="0" fontId="21" fillId="13" borderId="1" xfId="7" applyFont="1" applyFill="1" applyBorder="1" applyAlignment="1">
      <alignment vertical="top" wrapText="1"/>
    </xf>
    <xf numFmtId="3" fontId="21" fillId="13" borderId="1" xfId="7" applyNumberFormat="1" applyFont="1" applyFill="1" applyBorder="1" applyAlignment="1">
      <alignment horizontal="left" vertical="top" wrapText="1"/>
    </xf>
    <xf numFmtId="0" fontId="21" fillId="13" borderId="1" xfId="7" applyFont="1" applyFill="1" applyBorder="1" applyAlignment="1">
      <alignment horizontal="left" vertical="top" wrapText="1"/>
    </xf>
    <xf numFmtId="3" fontId="21" fillId="14" borderId="1" xfId="7" applyNumberFormat="1" applyFont="1" applyFill="1" applyBorder="1" applyAlignment="1">
      <alignment horizontal="left" vertical="top" wrapText="1"/>
    </xf>
    <xf numFmtId="0" fontId="25" fillId="14" borderId="1" xfId="7" applyFont="1" applyFill="1" applyBorder="1" applyAlignment="1">
      <alignment horizontal="left" vertical="top" wrapText="1"/>
    </xf>
    <xf numFmtId="0" fontId="21" fillId="18" borderId="1" xfId="0" applyFont="1" applyFill="1" applyBorder="1" applyAlignment="1">
      <alignment horizontal="left" vertical="top" wrapText="1"/>
    </xf>
    <xf numFmtId="0" fontId="25" fillId="18" borderId="5" xfId="0" applyFont="1" applyFill="1" applyBorder="1" applyAlignment="1">
      <alignment horizontal="left" vertical="top" wrapText="1"/>
    </xf>
    <xf numFmtId="3" fontId="22" fillId="18" borderId="1" xfId="0" applyNumberFormat="1" applyFont="1" applyFill="1" applyBorder="1" applyAlignment="1">
      <alignment horizontal="left" vertical="top" wrapText="1"/>
    </xf>
    <xf numFmtId="3" fontId="22" fillId="17" borderId="2" xfId="2" applyNumberFormat="1" applyFont="1" applyFill="1" applyBorder="1" applyAlignment="1">
      <alignment horizontal="left" vertical="top" wrapText="1"/>
    </xf>
    <xf numFmtId="0" fontId="22" fillId="16" borderId="1" xfId="7" applyFont="1" applyFill="1" applyBorder="1" applyAlignment="1">
      <alignment horizontal="left" vertical="top" wrapText="1"/>
    </xf>
    <xf numFmtId="0" fontId="21" fillId="16" borderId="1" xfId="7" applyFont="1" applyFill="1" applyBorder="1" applyAlignment="1">
      <alignment horizontal="left" vertical="top" wrapText="1"/>
    </xf>
    <xf numFmtId="0" fontId="22" fillId="18" borderId="1" xfId="0" applyFont="1" applyFill="1" applyBorder="1" applyAlignment="1">
      <alignment horizontal="left" vertical="top" wrapText="1"/>
    </xf>
    <xf numFmtId="0" fontId="21" fillId="18" borderId="5" xfId="0" applyFont="1" applyFill="1" applyBorder="1" applyAlignment="1">
      <alignment horizontal="left" vertical="top" wrapText="1"/>
    </xf>
    <xf numFmtId="0" fontId="22" fillId="18" borderId="5" xfId="0" applyFont="1" applyFill="1" applyBorder="1" applyAlignment="1">
      <alignment horizontal="left" vertical="top" wrapText="1"/>
    </xf>
    <xf numFmtId="0" fontId="6" fillId="17" borderId="1" xfId="1" applyFont="1" applyFill="1" applyBorder="1"/>
    <xf numFmtId="0" fontId="6" fillId="17" borderId="5" xfId="1" applyFont="1" applyFill="1" applyBorder="1"/>
    <xf numFmtId="0" fontId="6" fillId="17" borderId="5" xfId="1" applyFont="1" applyFill="1" applyBorder="1" applyAlignment="1">
      <alignment horizontal="right" vertical="center" wrapText="1"/>
    </xf>
    <xf numFmtId="0" fontId="28" fillId="0" borderId="0" xfId="7" applyFont="1"/>
    <xf numFmtId="0" fontId="28" fillId="0" borderId="0" xfId="7" applyFont="1" applyAlignment="1">
      <alignment horizontal="center"/>
    </xf>
    <xf numFmtId="0" fontId="2" fillId="0" borderId="0" xfId="7" applyAlignment="1">
      <alignment horizontal="left" vertical="center"/>
    </xf>
    <xf numFmtId="0" fontId="6" fillId="0" borderId="0" xfId="7" applyFont="1"/>
    <xf numFmtId="0" fontId="2" fillId="0" borderId="0" xfId="7"/>
    <xf numFmtId="0" fontId="2" fillId="0" borderId="0" xfId="7" applyAlignment="1">
      <alignment horizontal="left"/>
    </xf>
    <xf numFmtId="0" fontId="33" fillId="20" borderId="6" xfId="0" applyFont="1" applyFill="1" applyBorder="1" applyAlignment="1">
      <alignment horizontal="left" vertical="top" wrapText="1"/>
    </xf>
    <xf numFmtId="164" fontId="33" fillId="20" borderId="6" xfId="0" applyNumberFormat="1" applyFont="1" applyFill="1" applyBorder="1" applyAlignment="1">
      <alignment horizontal="left" vertical="top" wrapText="1"/>
    </xf>
    <xf numFmtId="3" fontId="33" fillId="20" borderId="7" xfId="0" applyNumberFormat="1" applyFont="1" applyFill="1" applyBorder="1" applyAlignment="1">
      <alignment horizontal="right" vertical="top"/>
    </xf>
    <xf numFmtId="0" fontId="34" fillId="0" borderId="0" xfId="0" applyFont="1" applyAlignment="1">
      <alignment vertical="top"/>
    </xf>
    <xf numFmtId="0" fontId="35" fillId="0" borderId="0" xfId="0" applyFont="1"/>
    <xf numFmtId="0" fontId="34" fillId="0" borderId="0" xfId="8" applyFont="1" applyAlignment="1">
      <alignment vertical="top"/>
    </xf>
    <xf numFmtId="0" fontId="24" fillId="0" borderId="0" xfId="8"/>
    <xf numFmtId="0" fontId="33" fillId="19" borderId="6" xfId="0" applyFont="1" applyFill="1" applyBorder="1" applyAlignment="1">
      <alignment horizontal="center" vertical="top" wrapText="1"/>
    </xf>
    <xf numFmtId="0" fontId="0" fillId="0" borderId="0" xfId="0" applyAlignment="1">
      <alignment horizontal="center"/>
    </xf>
    <xf numFmtId="0" fontId="33" fillId="21" borderId="6" xfId="0" applyFont="1" applyFill="1" applyBorder="1" applyAlignment="1">
      <alignment horizontal="center" vertical="center" wrapText="1"/>
    </xf>
    <xf numFmtId="0" fontId="0" fillId="0" borderId="0" xfId="8" applyFont="1"/>
    <xf numFmtId="0" fontId="6" fillId="0" borderId="0" xfId="9" applyFont="1"/>
    <xf numFmtId="0" fontId="9" fillId="22" borderId="1" xfId="9" applyFont="1" applyFill="1" applyBorder="1" applyAlignment="1">
      <alignment horizontal="center" vertical="center" wrapText="1"/>
    </xf>
    <xf numFmtId="0" fontId="36" fillId="22" borderId="1" xfId="9" applyFont="1" applyFill="1" applyBorder="1" applyAlignment="1">
      <alignment horizontal="center" vertical="center" wrapText="1"/>
    </xf>
    <xf numFmtId="0" fontId="5" fillId="0" borderId="1" xfId="9" applyFont="1" applyBorder="1" applyAlignment="1">
      <alignment horizontal="left" vertical="center" wrapText="1"/>
    </xf>
    <xf numFmtId="0" fontId="5" fillId="0" borderId="1" xfId="9" applyFont="1" applyBorder="1" applyAlignment="1">
      <alignment horizontal="center" vertical="center" wrapText="1"/>
    </xf>
    <xf numFmtId="2" fontId="5" fillId="0" borderId="1" xfId="9" applyNumberFormat="1" applyFont="1" applyBorder="1" applyAlignment="1">
      <alignment horizontal="center" vertical="center" wrapText="1"/>
    </xf>
    <xf numFmtId="0" fontId="9" fillId="0" borderId="1" xfId="9" applyFont="1" applyBorder="1" applyAlignment="1">
      <alignment horizontal="center" vertical="center"/>
    </xf>
    <xf numFmtId="0" fontId="1" fillId="0" borderId="0" xfId="9"/>
    <xf numFmtId="0" fontId="6" fillId="0" borderId="8" xfId="9" applyFont="1" applyBorder="1" applyAlignment="1">
      <alignment vertical="top" wrapText="1"/>
    </xf>
    <xf numFmtId="2" fontId="6" fillId="0" borderId="8" xfId="9" applyNumberFormat="1" applyFont="1" applyBorder="1" applyAlignment="1">
      <alignment vertical="top" wrapText="1"/>
    </xf>
    <xf numFmtId="0" fontId="6" fillId="0" borderId="0" xfId="9" applyFont="1" applyAlignment="1">
      <alignment wrapText="1"/>
    </xf>
    <xf numFmtId="0" fontId="37" fillId="0" borderId="0" xfId="10" applyFont="1" applyAlignment="1">
      <alignment vertical="center"/>
    </xf>
    <xf numFmtId="0" fontId="5" fillId="0" borderId="0" xfId="9" applyFont="1" applyAlignment="1">
      <alignment horizontal="left" vertical="center" wrapText="1"/>
    </xf>
    <xf numFmtId="0" fontId="38" fillId="0" borderId="0" xfId="9" applyFont="1"/>
    <xf numFmtId="0" fontId="28" fillId="0" borderId="0" xfId="9" applyFont="1"/>
    <xf numFmtId="3" fontId="22" fillId="9" borderId="3" xfId="2" applyNumberFormat="1" applyFont="1" applyFill="1" applyBorder="1" applyAlignment="1">
      <alignment horizontal="center" vertical="top" wrapText="1"/>
    </xf>
    <xf numFmtId="3" fontId="22" fillId="9" borderId="4" xfId="2" applyNumberFormat="1" applyFont="1" applyFill="1" applyBorder="1" applyAlignment="1">
      <alignment horizontal="center" vertical="top" wrapText="1"/>
    </xf>
    <xf numFmtId="3" fontId="21" fillId="17" borderId="5" xfId="2" applyNumberFormat="1" applyFont="1" applyFill="1" applyBorder="1" applyAlignment="1">
      <alignment horizontal="left" vertical="top" wrapText="1"/>
    </xf>
    <xf numFmtId="0" fontId="21" fillId="0" borderId="3" xfId="2" applyFont="1" applyFill="1" applyBorder="1" applyAlignment="1">
      <alignment horizontal="center" vertical="center" wrapText="1"/>
    </xf>
    <xf numFmtId="0" fontId="21" fillId="0" borderId="4" xfId="2" applyFont="1" applyFill="1" applyBorder="1" applyAlignment="1">
      <alignment horizontal="center" vertical="center" wrapText="1"/>
    </xf>
    <xf numFmtId="0" fontId="19" fillId="0" borderId="3" xfId="2" applyFont="1" applyFill="1" applyBorder="1" applyAlignment="1">
      <alignment horizontal="left" vertical="top" wrapText="1"/>
    </xf>
    <xf numFmtId="0" fontId="19" fillId="0" borderId="4" xfId="2" applyFont="1" applyFill="1" applyBorder="1" applyAlignment="1">
      <alignment horizontal="left" vertical="top" wrapText="1"/>
    </xf>
    <xf numFmtId="3" fontId="21" fillId="3" borderId="3" xfId="2" applyNumberFormat="1" applyFont="1" applyFill="1" applyBorder="1" applyAlignment="1">
      <alignment horizontal="center" vertical="center" wrapText="1"/>
    </xf>
    <xf numFmtId="3" fontId="21" fillId="3" borderId="4" xfId="2" applyNumberFormat="1" applyFont="1" applyFill="1" applyBorder="1" applyAlignment="1">
      <alignment horizontal="center" vertical="center" wrapText="1"/>
    </xf>
    <xf numFmtId="0" fontId="21" fillId="3" borderId="3" xfId="2" applyFont="1" applyFill="1" applyBorder="1" applyAlignment="1">
      <alignment horizontal="center" vertical="center" wrapText="1"/>
    </xf>
    <xf numFmtId="0" fontId="21" fillId="3" borderId="4" xfId="2" applyFont="1" applyFill="1" applyBorder="1" applyAlignment="1">
      <alignment horizontal="center" vertical="center" wrapText="1"/>
    </xf>
    <xf numFmtId="3" fontId="21" fillId="6" borderId="3" xfId="2" applyNumberFormat="1" applyFont="1" applyFill="1" applyBorder="1" applyAlignment="1">
      <alignment horizontal="center" vertical="center" wrapText="1"/>
    </xf>
    <xf numFmtId="3" fontId="21" fillId="6" borderId="4" xfId="2" applyNumberFormat="1" applyFont="1" applyFill="1" applyBorder="1" applyAlignment="1">
      <alignment horizontal="center" vertical="center" wrapText="1"/>
    </xf>
    <xf numFmtId="3" fontId="21" fillId="6" borderId="1" xfId="2" applyNumberFormat="1" applyFont="1" applyFill="1" applyBorder="1" applyAlignment="1">
      <alignment horizontal="left" vertical="center" wrapText="1"/>
    </xf>
    <xf numFmtId="3" fontId="21" fillId="13" borderId="1" xfId="2" applyNumberFormat="1" applyFont="1" applyFill="1" applyBorder="1" applyAlignment="1">
      <alignment horizontal="left" vertical="top" wrapText="1"/>
    </xf>
    <xf numFmtId="3" fontId="21" fillId="7" borderId="1" xfId="2" applyNumberFormat="1" applyFont="1" applyFill="1" applyBorder="1" applyAlignment="1">
      <alignment horizontal="left" vertical="top" wrapText="1"/>
    </xf>
    <xf numFmtId="3" fontId="21" fillId="14" borderId="1" xfId="2" applyNumberFormat="1" applyFont="1" applyFill="1" applyBorder="1" applyAlignment="1">
      <alignment horizontal="left" vertical="top" wrapText="1"/>
    </xf>
    <xf numFmtId="3" fontId="21" fillId="8" borderId="1" xfId="2" applyNumberFormat="1" applyFont="1" applyFill="1" applyBorder="1" applyAlignment="1">
      <alignment horizontal="left" vertical="top" wrapText="1"/>
    </xf>
    <xf numFmtId="3" fontId="22" fillId="18" borderId="1" xfId="2" applyNumberFormat="1" applyFont="1" applyFill="1" applyBorder="1" applyAlignment="1">
      <alignment horizontal="left" vertical="top" wrapText="1"/>
    </xf>
    <xf numFmtId="3" fontId="21" fillId="17" borderId="1" xfId="2" applyNumberFormat="1" applyFont="1" applyFill="1" applyBorder="1" applyAlignment="1">
      <alignment horizontal="left" vertical="top" wrapText="1"/>
    </xf>
    <xf numFmtId="0" fontId="21" fillId="0" borderId="1" xfId="2" applyFont="1" applyFill="1" applyBorder="1" applyAlignment="1">
      <alignment horizontal="left" vertical="center" wrapText="1"/>
    </xf>
    <xf numFmtId="0" fontId="19" fillId="0" borderId="1" xfId="2" applyFont="1" applyFill="1" applyBorder="1" applyAlignment="1">
      <alignment horizontal="left" vertical="center" wrapText="1"/>
    </xf>
    <xf numFmtId="3" fontId="21" fillId="5" borderId="1" xfId="2" applyNumberFormat="1" applyFont="1" applyFill="1" applyBorder="1" applyAlignment="1">
      <alignment horizontal="left" vertical="center" wrapText="1"/>
    </xf>
    <xf numFmtId="0" fontId="21" fillId="5" borderId="1" xfId="2" applyFont="1" applyFill="1" applyBorder="1" applyAlignment="1">
      <alignment horizontal="left" vertical="center" wrapText="1"/>
    </xf>
    <xf numFmtId="0" fontId="21" fillId="13" borderId="1" xfId="7" applyFont="1" applyFill="1" applyBorder="1" applyAlignment="1">
      <alignment vertical="top" wrapText="1"/>
    </xf>
    <xf numFmtId="3" fontId="21" fillId="13" borderId="1" xfId="7" applyNumberFormat="1" applyFont="1" applyFill="1" applyBorder="1" applyAlignment="1">
      <alignment horizontal="left" vertical="top" wrapText="1"/>
    </xf>
    <xf numFmtId="0" fontId="23" fillId="0" borderId="1" xfId="2" applyFont="1" applyFill="1" applyBorder="1" applyAlignment="1">
      <alignment horizontal="left" vertical="center" wrapText="1"/>
    </xf>
    <xf numFmtId="0" fontId="18" fillId="0" borderId="1" xfId="2" applyFont="1" applyFill="1" applyBorder="1" applyAlignment="1">
      <alignment horizontal="left" vertical="center" wrapText="1"/>
    </xf>
    <xf numFmtId="3" fontId="21" fillId="14" borderId="1" xfId="7" applyNumberFormat="1" applyFont="1" applyFill="1" applyBorder="1" applyAlignment="1">
      <alignment horizontal="left" vertical="top" wrapText="1"/>
    </xf>
    <xf numFmtId="0" fontId="21" fillId="18" borderId="1" xfId="0" applyFont="1" applyFill="1" applyBorder="1" applyAlignment="1">
      <alignment horizontal="left" vertical="top" wrapText="1"/>
    </xf>
    <xf numFmtId="3" fontId="21" fillId="18" borderId="1" xfId="0" applyNumberFormat="1" applyFont="1" applyFill="1" applyBorder="1" applyAlignment="1">
      <alignment horizontal="left" vertical="top" wrapText="1"/>
    </xf>
    <xf numFmtId="0" fontId="21" fillId="14" borderId="1" xfId="7" applyFont="1" applyFill="1" applyBorder="1" applyAlignment="1">
      <alignment horizontal="left" vertical="top" wrapText="1"/>
    </xf>
    <xf numFmtId="3" fontId="21" fillId="3" borderId="1" xfId="2" applyNumberFormat="1" applyFont="1" applyFill="1" applyBorder="1" applyAlignment="1">
      <alignment horizontal="left" vertical="center" wrapText="1"/>
    </xf>
    <xf numFmtId="0" fontId="21" fillId="3" borderId="1" xfId="2" applyFont="1" applyFill="1" applyBorder="1" applyAlignment="1">
      <alignment horizontal="left" vertical="center" wrapText="1"/>
    </xf>
    <xf numFmtId="0" fontId="23" fillId="17" borderId="0" xfId="0" applyFont="1" applyFill="1" applyAlignment="1">
      <alignment horizontal="left" vertical="top" wrapText="1"/>
    </xf>
    <xf numFmtId="0" fontId="21" fillId="7" borderId="0" xfId="7" applyFont="1" applyFill="1" applyAlignment="1">
      <alignment wrapText="1"/>
    </xf>
    <xf numFmtId="0" fontId="23" fillId="8" borderId="0" xfId="7" applyFont="1" applyFill="1" applyAlignment="1">
      <alignment horizontal="left" vertical="top" wrapText="1"/>
    </xf>
    <xf numFmtId="3" fontId="21" fillId="17" borderId="1" xfId="2" applyNumberFormat="1" applyFont="1" applyFill="1" applyBorder="1" applyAlignment="1">
      <alignment horizontal="left" vertical="center" wrapText="1"/>
    </xf>
    <xf numFmtId="0" fontId="18" fillId="0" borderId="1" xfId="2" applyFont="1" applyFill="1" applyBorder="1" applyAlignment="1">
      <alignment horizontal="left" vertical="top" wrapText="1"/>
    </xf>
    <xf numFmtId="3" fontId="21" fillId="11" borderId="1" xfId="1" applyNumberFormat="1" applyFont="1" applyFill="1" applyBorder="1" applyAlignment="1">
      <alignment horizontal="left" vertical="center" wrapText="1"/>
    </xf>
    <xf numFmtId="0" fontId="21" fillId="11" borderId="1" xfId="1" applyFont="1" applyFill="1" applyBorder="1" applyAlignment="1">
      <alignment horizontal="left" vertical="center" wrapText="1"/>
    </xf>
    <xf numFmtId="0" fontId="19" fillId="0" borderId="1" xfId="2" applyFont="1" applyFill="1" applyBorder="1" applyAlignment="1">
      <alignment horizontal="left" vertical="top" wrapText="1"/>
    </xf>
    <xf numFmtId="3" fontId="22" fillId="17" borderId="5" xfId="2" applyNumberFormat="1" applyFont="1" applyFill="1" applyBorder="1" applyAlignment="1">
      <alignment horizontal="left" vertical="top" wrapText="1"/>
    </xf>
    <xf numFmtId="3" fontId="22" fillId="8" borderId="1" xfId="2" applyNumberFormat="1" applyFont="1" applyFill="1" applyBorder="1" applyAlignment="1">
      <alignment horizontal="left" vertical="top" wrapText="1"/>
    </xf>
    <xf numFmtId="3" fontId="22" fillId="17" borderId="1" xfId="2" applyNumberFormat="1" applyFont="1" applyFill="1" applyBorder="1" applyAlignment="1">
      <alignment horizontal="left" vertical="top" wrapText="1"/>
    </xf>
    <xf numFmtId="0" fontId="11" fillId="8" borderId="1" xfId="1" applyFont="1" applyFill="1" applyBorder="1" applyAlignment="1">
      <alignment horizontal="center" vertical="center" wrapText="1"/>
    </xf>
    <xf numFmtId="0" fontId="32" fillId="17" borderId="1" xfId="1" applyFont="1" applyFill="1" applyBorder="1" applyAlignment="1">
      <alignment horizontal="center" vertical="center" wrapText="1"/>
    </xf>
    <xf numFmtId="0" fontId="32" fillId="17" borderId="5" xfId="1" applyFont="1" applyFill="1" applyBorder="1" applyAlignment="1">
      <alignment horizontal="center" vertical="center" wrapText="1"/>
    </xf>
    <xf numFmtId="0" fontId="13" fillId="9" borderId="1" xfId="1" applyFont="1" applyFill="1" applyBorder="1" applyAlignment="1">
      <alignment horizontal="center" vertical="center" wrapText="1"/>
    </xf>
    <xf numFmtId="3" fontId="21" fillId="7" borderId="1" xfId="2" applyNumberFormat="1" applyFont="1" applyFill="1" applyBorder="1" applyAlignment="1">
      <alignment horizontal="left" vertical="center" wrapText="1"/>
    </xf>
    <xf numFmtId="0" fontId="22" fillId="15" borderId="3" xfId="0" applyFont="1" applyFill="1" applyBorder="1" applyAlignment="1">
      <alignment horizontal="center" vertical="top" wrapText="1"/>
    </xf>
    <xf numFmtId="0" fontId="22" fillId="15" borderId="9" xfId="0" applyFont="1" applyFill="1" applyBorder="1" applyAlignment="1">
      <alignment horizontal="center" vertical="top" wrapText="1"/>
    </xf>
    <xf numFmtId="0" fontId="22" fillId="15" borderId="4" xfId="0" applyFont="1" applyFill="1" applyBorder="1" applyAlignment="1">
      <alignment horizontal="center" vertical="top" wrapText="1"/>
    </xf>
    <xf numFmtId="0" fontId="6" fillId="0" borderId="0" xfId="1" applyFont="1" applyAlignment="1">
      <alignment horizontal="right" vertical="center" wrapText="1"/>
    </xf>
    <xf numFmtId="0" fontId="7" fillId="0" borderId="0" xfId="1" applyFont="1" applyAlignment="1">
      <alignment horizontal="center" vertical="center"/>
    </xf>
    <xf numFmtId="0" fontId="8" fillId="0" borderId="0" xfId="1" applyFont="1" applyAlignment="1">
      <alignment horizontal="center" vertical="center"/>
    </xf>
    <xf numFmtId="0" fontId="9" fillId="4" borderId="1" xfId="1" applyFont="1" applyFill="1" applyBorder="1" applyAlignment="1">
      <alignment horizontal="center" vertical="center" wrapText="1"/>
    </xf>
    <xf numFmtId="0" fontId="5" fillId="4" borderId="1" xfId="1" applyFont="1" applyFill="1" applyBorder="1" applyAlignment="1">
      <alignment horizontal="center" vertical="center"/>
    </xf>
    <xf numFmtId="0" fontId="10" fillId="5" borderId="1" xfId="1" applyFont="1" applyFill="1" applyBorder="1" applyAlignment="1">
      <alignment horizontal="center" vertical="center" wrapText="1"/>
    </xf>
    <xf numFmtId="0" fontId="11" fillId="5" borderId="1" xfId="1" applyFont="1" applyFill="1" applyBorder="1" applyAlignment="1">
      <alignment horizontal="center" vertical="center" wrapText="1"/>
    </xf>
    <xf numFmtId="0" fontId="11" fillId="6" borderId="1" xfId="1" applyFont="1" applyFill="1" applyBorder="1" applyAlignment="1">
      <alignment horizontal="center" vertical="center" wrapText="1"/>
    </xf>
    <xf numFmtId="0" fontId="11" fillId="7" borderId="1" xfId="1" applyFont="1" applyFill="1" applyBorder="1" applyAlignment="1">
      <alignment horizontal="center" vertical="center" wrapText="1"/>
    </xf>
    <xf numFmtId="0" fontId="5" fillId="0" borderId="1" xfId="9" applyFont="1" applyBorder="1" applyAlignment="1">
      <alignment horizontal="left" vertical="center" wrapText="1"/>
    </xf>
    <xf numFmtId="0" fontId="6" fillId="10" borderId="0" xfId="9" applyFont="1" applyFill="1" applyAlignment="1">
      <alignment horizontal="right" vertical="top" wrapText="1"/>
    </xf>
    <xf numFmtId="0" fontId="6" fillId="10" borderId="0" xfId="9" applyFont="1" applyFill="1" applyAlignment="1">
      <alignment horizontal="right" vertical="top"/>
    </xf>
    <xf numFmtId="0" fontId="11" fillId="0" borderId="0" xfId="9" applyFont="1" applyAlignment="1">
      <alignment horizontal="center"/>
    </xf>
    <xf numFmtId="0" fontId="9" fillId="22" borderId="1" xfId="9" applyFont="1" applyFill="1" applyBorder="1" applyAlignment="1">
      <alignment horizontal="center" vertical="center" wrapText="1"/>
    </xf>
    <xf numFmtId="0" fontId="15" fillId="22" borderId="1" xfId="9" applyFont="1" applyFill="1" applyBorder="1" applyAlignment="1">
      <alignment horizontal="center" vertical="center"/>
    </xf>
  </cellXfs>
  <cellStyles count="11">
    <cellStyle name="Good 2" xfId="2" xr:uid="{FF32CC7F-2775-454B-9C67-91334FAF58E9}"/>
    <cellStyle name="Hyperlink 2" xfId="6" xr:uid="{FFE734BA-C81B-4EA1-91FA-C42CD16F82BA}"/>
    <cellStyle name="Normal" xfId="0" builtinId="0"/>
    <cellStyle name="Normal 2" xfId="8" xr:uid="{27C4B881-10ED-4CBA-8EB5-ED8DBFB81C60}"/>
    <cellStyle name="Normal 2 2" xfId="3" xr:uid="{653D2FE3-DAF3-4604-8A36-F7027668FC3B}"/>
    <cellStyle name="Normal 2 2 2" xfId="1" xr:uid="{46AEC36F-78DC-4FB7-8902-BB74E946F950}"/>
    <cellStyle name="Normal 2 2 3" xfId="7" xr:uid="{5321B600-209D-4196-8F9A-D905E6B288FF}"/>
    <cellStyle name="Normal 2 2 3 2" xfId="9" xr:uid="{6F7610E2-F5AC-495F-BE4B-47DC9DC99FD3}"/>
    <cellStyle name="Normal 3 2" xfId="10" xr:uid="{EF7F9443-B29D-41D2-BDC8-C806A722CCB9}"/>
    <cellStyle name="Normal 6" xfId="5" xr:uid="{975D3EEA-7B57-4029-A6E2-611C405F1EB9}"/>
    <cellStyle name="Normal 9" xfId="4" xr:uid="{C47DD141-FAC0-47A5-8135-8CC3F596D8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D185F-CEDB-4B9C-A83B-186CE4443843}">
  <sheetPr>
    <outlinePr summaryBelow="0"/>
  </sheetPr>
  <dimension ref="A1:X89"/>
  <sheetViews>
    <sheetView showGridLines="0" tabSelected="1" workbookViewId="0">
      <pane xSplit="4" ySplit="4" topLeftCell="E5" activePane="bottomRight" state="frozen"/>
      <selection pane="topRight" activeCell="H1" sqref="H1"/>
      <selection pane="bottomLeft" activeCell="A4" sqref="A4"/>
      <selection pane="bottomRight" activeCell="O6" sqref="O6"/>
    </sheetView>
  </sheetViews>
  <sheetFormatPr defaultRowHeight="12.5" x14ac:dyDescent="0.25"/>
  <cols>
    <col min="1" max="1" width="13.1796875" customWidth="1"/>
    <col min="2" max="2" width="11.7265625" customWidth="1"/>
    <col min="3" max="3" width="29.7265625" customWidth="1"/>
    <col min="4" max="4" width="20.54296875" customWidth="1"/>
    <col min="5" max="5" width="13.453125" style="133" customWidth="1"/>
    <col min="6" max="6" width="19.7265625" customWidth="1"/>
    <col min="7" max="7" width="34.453125" customWidth="1"/>
    <col min="8" max="8" width="34.7265625" customWidth="1"/>
    <col min="9" max="9" width="14.26953125" customWidth="1"/>
    <col min="10" max="10" width="12.453125" customWidth="1"/>
    <col min="11" max="11" width="16" customWidth="1"/>
    <col min="12" max="12" width="12.54296875" customWidth="1"/>
    <col min="13" max="13" width="14.1796875" customWidth="1"/>
    <col min="14" max="14" width="18.453125" customWidth="1"/>
    <col min="15" max="15" width="14.26953125" customWidth="1"/>
    <col min="16" max="16" width="34.453125" customWidth="1"/>
    <col min="17" max="18" width="14.26953125" customWidth="1"/>
    <col min="19" max="19" width="22.54296875" customWidth="1"/>
    <col min="20" max="20" width="14.26953125" customWidth="1"/>
    <col min="21" max="24" width="60.54296875" customWidth="1"/>
  </cols>
  <sheetData>
    <row r="1" spans="1:24" ht="22" x14ac:dyDescent="0.25">
      <c r="A1" s="128" t="s">
        <v>1447</v>
      </c>
    </row>
    <row r="2" spans="1:24" ht="10.5" customHeight="1" x14ac:dyDescent="0.25">
      <c r="A2" s="128"/>
    </row>
    <row r="3" spans="1:24" x14ac:dyDescent="0.25">
      <c r="A3" s="129" t="s">
        <v>1448</v>
      </c>
    </row>
    <row r="4" spans="1:24" s="133" customFormat="1" ht="20" x14ac:dyDescent="0.25">
      <c r="A4" s="132" t="s">
        <v>236</v>
      </c>
      <c r="B4" s="132" t="s">
        <v>237</v>
      </c>
      <c r="C4" s="132" t="s">
        <v>238</v>
      </c>
      <c r="D4" s="132" t="s">
        <v>239</v>
      </c>
      <c r="E4" s="132" t="s">
        <v>240</v>
      </c>
      <c r="F4" s="132" t="s">
        <v>241</v>
      </c>
      <c r="G4" s="132" t="s">
        <v>242</v>
      </c>
      <c r="H4" s="132" t="s">
        <v>243</v>
      </c>
      <c r="I4" s="132" t="s">
        <v>244</v>
      </c>
      <c r="J4" s="132" t="s">
        <v>245</v>
      </c>
      <c r="K4" s="132" t="s">
        <v>246</v>
      </c>
      <c r="L4" s="132" t="s">
        <v>247</v>
      </c>
      <c r="M4" s="132" t="s">
        <v>248</v>
      </c>
      <c r="N4" s="132" t="s">
        <v>249</v>
      </c>
      <c r="O4" s="132" t="s">
        <v>250</v>
      </c>
      <c r="P4" s="132" t="s">
        <v>251</v>
      </c>
      <c r="Q4" s="132" t="s">
        <v>252</v>
      </c>
      <c r="R4" s="132" t="s">
        <v>882</v>
      </c>
      <c r="S4" s="132" t="s">
        <v>254</v>
      </c>
      <c r="T4" s="132" t="s">
        <v>883</v>
      </c>
      <c r="U4" s="132" t="s">
        <v>255</v>
      </c>
      <c r="V4" s="132" t="s">
        <v>256</v>
      </c>
      <c r="W4" s="132" t="s">
        <v>257</v>
      </c>
      <c r="X4" s="132" t="s">
        <v>258</v>
      </c>
    </row>
    <row r="5" spans="1:24" x14ac:dyDescent="0.25">
      <c r="A5" s="132">
        <v>1</v>
      </c>
      <c r="B5" s="132">
        <v>2</v>
      </c>
      <c r="C5" s="132">
        <v>3</v>
      </c>
      <c r="D5" s="132">
        <v>4</v>
      </c>
      <c r="E5" s="132">
        <v>5</v>
      </c>
      <c r="F5" s="132">
        <v>6</v>
      </c>
      <c r="G5" s="132">
        <v>7</v>
      </c>
      <c r="H5" s="132">
        <v>8</v>
      </c>
      <c r="I5" s="132">
        <v>9</v>
      </c>
      <c r="J5" s="132">
        <v>10</v>
      </c>
      <c r="K5" s="132">
        <v>11</v>
      </c>
      <c r="L5" s="132">
        <v>12</v>
      </c>
      <c r="M5" s="132">
        <v>13</v>
      </c>
      <c r="N5" s="132">
        <v>14</v>
      </c>
      <c r="O5" s="132">
        <v>15</v>
      </c>
      <c r="P5" s="132">
        <v>16</v>
      </c>
      <c r="Q5" s="132">
        <v>17</v>
      </c>
      <c r="R5" s="132">
        <v>18</v>
      </c>
      <c r="S5" s="132">
        <v>19</v>
      </c>
      <c r="T5" s="132">
        <v>20</v>
      </c>
      <c r="U5" s="132">
        <v>21</v>
      </c>
      <c r="V5" s="132">
        <v>22</v>
      </c>
      <c r="W5" s="132">
        <v>23</v>
      </c>
      <c r="X5" s="132">
        <v>24</v>
      </c>
    </row>
    <row r="6" spans="1:24" ht="210" x14ac:dyDescent="0.25">
      <c r="A6" s="125" t="s">
        <v>259</v>
      </c>
      <c r="B6" s="126" t="s">
        <v>260</v>
      </c>
      <c r="C6" s="126" t="s">
        <v>261</v>
      </c>
      <c r="D6" s="126" t="s">
        <v>262</v>
      </c>
      <c r="E6" s="125" t="s">
        <v>268</v>
      </c>
      <c r="F6" s="125" t="s">
        <v>269</v>
      </c>
      <c r="G6" s="125" t="s">
        <v>270</v>
      </c>
      <c r="H6" s="125" t="s">
        <v>271</v>
      </c>
      <c r="I6" s="125" t="s">
        <v>263</v>
      </c>
      <c r="J6" s="125" t="s">
        <v>264</v>
      </c>
      <c r="K6" s="125" t="s">
        <v>265</v>
      </c>
      <c r="L6" s="125" t="s">
        <v>272</v>
      </c>
      <c r="M6" s="125" t="s">
        <v>273</v>
      </c>
      <c r="N6" s="126">
        <v>46022</v>
      </c>
      <c r="O6" s="125">
        <v>5</v>
      </c>
      <c r="P6" s="125" t="s">
        <v>274</v>
      </c>
      <c r="Q6" s="125"/>
      <c r="R6" s="125"/>
      <c r="S6" s="125" t="s">
        <v>275</v>
      </c>
      <c r="T6" s="127"/>
      <c r="U6" s="125" t="s">
        <v>276</v>
      </c>
      <c r="V6" s="125" t="s">
        <v>277</v>
      </c>
      <c r="W6" s="125" t="s">
        <v>276</v>
      </c>
      <c r="X6" s="125" t="s">
        <v>277</v>
      </c>
    </row>
    <row r="7" spans="1:24" ht="220" x14ac:dyDescent="0.25">
      <c r="A7" s="125" t="s">
        <v>259</v>
      </c>
      <c r="B7" s="126" t="s">
        <v>278</v>
      </c>
      <c r="C7" s="126" t="s">
        <v>279</v>
      </c>
      <c r="D7" s="126" t="s">
        <v>280</v>
      </c>
      <c r="E7" s="125" t="s">
        <v>281</v>
      </c>
      <c r="F7" s="125" t="s">
        <v>282</v>
      </c>
      <c r="G7" s="125" t="s">
        <v>1110</v>
      </c>
      <c r="H7" s="125" t="s">
        <v>1111</v>
      </c>
      <c r="I7" s="125" t="s">
        <v>283</v>
      </c>
      <c r="J7" s="125" t="s">
        <v>284</v>
      </c>
      <c r="K7" s="125" t="s">
        <v>265</v>
      </c>
      <c r="L7" s="125" t="s">
        <v>272</v>
      </c>
      <c r="M7" s="125" t="s">
        <v>285</v>
      </c>
      <c r="N7" s="126">
        <v>46112</v>
      </c>
      <c r="O7" s="125">
        <v>6</v>
      </c>
      <c r="P7" s="125" t="s">
        <v>286</v>
      </c>
      <c r="Q7" s="125">
        <v>0</v>
      </c>
      <c r="R7" s="125">
        <v>100</v>
      </c>
      <c r="S7" s="125"/>
      <c r="T7" s="127"/>
      <c r="U7" s="125"/>
      <c r="V7" s="125"/>
      <c r="W7" s="125" t="s">
        <v>1295</v>
      </c>
      <c r="X7" s="125" t="s">
        <v>1296</v>
      </c>
    </row>
    <row r="8" spans="1:24" ht="80" x14ac:dyDescent="0.25">
      <c r="A8" s="125" t="s">
        <v>259</v>
      </c>
      <c r="B8" s="126" t="s">
        <v>278</v>
      </c>
      <c r="C8" s="126" t="s">
        <v>279</v>
      </c>
      <c r="D8" s="126" t="s">
        <v>280</v>
      </c>
      <c r="E8" s="125" t="s">
        <v>1112</v>
      </c>
      <c r="F8" s="125" t="s">
        <v>1113</v>
      </c>
      <c r="G8" s="125" t="s">
        <v>1114</v>
      </c>
      <c r="H8" s="125" t="s">
        <v>1115</v>
      </c>
      <c r="I8" s="125" t="s">
        <v>263</v>
      </c>
      <c r="J8" s="125" t="s">
        <v>264</v>
      </c>
      <c r="K8" s="125" t="s">
        <v>265</v>
      </c>
      <c r="L8" s="125" t="s">
        <v>266</v>
      </c>
      <c r="M8" s="125" t="s">
        <v>353</v>
      </c>
      <c r="N8" s="126">
        <v>45758</v>
      </c>
      <c r="O8" s="125">
        <v>5</v>
      </c>
      <c r="P8" s="125"/>
      <c r="Q8" s="125">
        <v>0</v>
      </c>
      <c r="R8" s="125"/>
      <c r="S8" s="125"/>
      <c r="T8" s="127"/>
      <c r="U8" s="125"/>
      <c r="V8" s="125"/>
      <c r="W8" s="125" t="s">
        <v>1376</v>
      </c>
      <c r="X8" s="125" t="s">
        <v>1377</v>
      </c>
    </row>
    <row r="9" spans="1:24" ht="50" x14ac:dyDescent="0.25">
      <c r="A9" s="125" t="s">
        <v>259</v>
      </c>
      <c r="B9" s="126" t="s">
        <v>291</v>
      </c>
      <c r="C9" s="126" t="s">
        <v>292</v>
      </c>
      <c r="D9" s="126" t="s">
        <v>280</v>
      </c>
      <c r="E9" s="125" t="s">
        <v>294</v>
      </c>
      <c r="F9" s="125" t="s">
        <v>295</v>
      </c>
      <c r="G9" s="125" t="s">
        <v>296</v>
      </c>
      <c r="H9" s="125" t="s">
        <v>297</v>
      </c>
      <c r="I9" s="125" t="s">
        <v>298</v>
      </c>
      <c r="J9" s="125" t="s">
        <v>284</v>
      </c>
      <c r="K9" s="125" t="s">
        <v>293</v>
      </c>
      <c r="L9" s="125" t="s">
        <v>266</v>
      </c>
      <c r="M9" s="125" t="s">
        <v>299</v>
      </c>
      <c r="N9" s="126">
        <v>45673</v>
      </c>
      <c r="O9" s="125">
        <v>4</v>
      </c>
      <c r="P9" s="125" t="s">
        <v>300</v>
      </c>
      <c r="Q9" s="125">
        <v>0</v>
      </c>
      <c r="R9" s="125">
        <v>40097400</v>
      </c>
      <c r="S9" s="125"/>
      <c r="T9" s="127">
        <v>44163377</v>
      </c>
      <c r="U9" s="125"/>
      <c r="V9" s="125"/>
      <c r="W9" s="125" t="s">
        <v>301</v>
      </c>
      <c r="X9" s="125" t="s">
        <v>302</v>
      </c>
    </row>
    <row r="10" spans="1:24" ht="130" x14ac:dyDescent="0.25">
      <c r="A10" s="125" t="s">
        <v>259</v>
      </c>
      <c r="B10" s="126" t="s">
        <v>304</v>
      </c>
      <c r="C10" s="126" t="s">
        <v>305</v>
      </c>
      <c r="D10" s="126" t="s">
        <v>280</v>
      </c>
      <c r="E10" s="125" t="s">
        <v>309</v>
      </c>
      <c r="F10" s="125" t="s">
        <v>310</v>
      </c>
      <c r="G10" s="125" t="s">
        <v>311</v>
      </c>
      <c r="H10" s="125" t="s">
        <v>312</v>
      </c>
      <c r="I10" s="125" t="s">
        <v>298</v>
      </c>
      <c r="J10" s="125" t="s">
        <v>284</v>
      </c>
      <c r="K10" s="125" t="s">
        <v>293</v>
      </c>
      <c r="L10" s="125" t="s">
        <v>266</v>
      </c>
      <c r="M10" s="125" t="s">
        <v>313</v>
      </c>
      <c r="N10" s="126">
        <v>45666</v>
      </c>
      <c r="O10" s="125">
        <v>4</v>
      </c>
      <c r="P10" s="125" t="s">
        <v>314</v>
      </c>
      <c r="Q10" s="125">
        <v>0</v>
      </c>
      <c r="R10" s="125">
        <v>108000000</v>
      </c>
      <c r="S10" s="125"/>
      <c r="T10" s="127">
        <v>122369003.01000001</v>
      </c>
      <c r="U10" s="125"/>
      <c r="V10" s="125"/>
      <c r="W10" s="125" t="s">
        <v>1297</v>
      </c>
      <c r="X10" s="125" t="s">
        <v>1298</v>
      </c>
    </row>
    <row r="11" spans="1:24" ht="60" x14ac:dyDescent="0.25">
      <c r="A11" s="125" t="s">
        <v>259</v>
      </c>
      <c r="B11" s="126" t="s">
        <v>315</v>
      </c>
      <c r="C11" s="126" t="s">
        <v>316</v>
      </c>
      <c r="D11" s="126" t="s">
        <v>280</v>
      </c>
      <c r="E11" s="125" t="s">
        <v>318</v>
      </c>
      <c r="F11" s="125" t="s">
        <v>319</v>
      </c>
      <c r="G11" s="125" t="s">
        <v>320</v>
      </c>
      <c r="H11" s="125" t="s">
        <v>321</v>
      </c>
      <c r="I11" s="125" t="s">
        <v>298</v>
      </c>
      <c r="J11" s="125" t="s">
        <v>284</v>
      </c>
      <c r="K11" s="125" t="s">
        <v>317</v>
      </c>
      <c r="L11" s="125" t="s">
        <v>266</v>
      </c>
      <c r="M11" s="125" t="s">
        <v>313</v>
      </c>
      <c r="N11" s="126">
        <v>45657</v>
      </c>
      <c r="O11" s="125">
        <v>4</v>
      </c>
      <c r="P11" s="125" t="s">
        <v>322</v>
      </c>
      <c r="Q11" s="125">
        <v>0</v>
      </c>
      <c r="R11" s="125">
        <v>27838800</v>
      </c>
      <c r="S11" s="125"/>
      <c r="T11" s="127">
        <v>27679952.75</v>
      </c>
      <c r="U11" s="125"/>
      <c r="V11" s="125"/>
      <c r="W11" s="125" t="s">
        <v>1378</v>
      </c>
      <c r="X11" s="125" t="s">
        <v>1379</v>
      </c>
    </row>
    <row r="12" spans="1:24" ht="120" x14ac:dyDescent="0.25">
      <c r="A12" s="125" t="s">
        <v>259</v>
      </c>
      <c r="B12" s="126" t="s">
        <v>315</v>
      </c>
      <c r="C12" s="126" t="s">
        <v>316</v>
      </c>
      <c r="D12" s="126" t="s">
        <v>280</v>
      </c>
      <c r="E12" s="125" t="s">
        <v>323</v>
      </c>
      <c r="F12" s="125" t="s">
        <v>324</v>
      </c>
      <c r="G12" s="125" t="s">
        <v>325</v>
      </c>
      <c r="H12" s="125" t="s">
        <v>326</v>
      </c>
      <c r="I12" s="125" t="s">
        <v>327</v>
      </c>
      <c r="J12" s="125" t="s">
        <v>284</v>
      </c>
      <c r="K12" s="125" t="s">
        <v>317</v>
      </c>
      <c r="L12" s="125" t="s">
        <v>272</v>
      </c>
      <c r="M12" s="125" t="s">
        <v>273</v>
      </c>
      <c r="N12" s="126">
        <v>46022</v>
      </c>
      <c r="O12" s="125">
        <v>5</v>
      </c>
      <c r="P12" s="125" t="s">
        <v>328</v>
      </c>
      <c r="Q12" s="125">
        <v>0</v>
      </c>
      <c r="R12" s="125">
        <v>4544563</v>
      </c>
      <c r="S12" s="125"/>
      <c r="T12" s="127">
        <v>908451.13</v>
      </c>
      <c r="U12" s="125"/>
      <c r="V12" s="125"/>
      <c r="W12" s="125" t="s">
        <v>1380</v>
      </c>
      <c r="X12" s="125" t="s">
        <v>1381</v>
      </c>
    </row>
    <row r="13" spans="1:24" ht="50" x14ac:dyDescent="0.25">
      <c r="A13" s="125" t="s">
        <v>259</v>
      </c>
      <c r="B13" s="126" t="s">
        <v>329</v>
      </c>
      <c r="C13" s="126" t="s">
        <v>330</v>
      </c>
      <c r="D13" s="126" t="s">
        <v>280</v>
      </c>
      <c r="E13" s="125" t="s">
        <v>331</v>
      </c>
      <c r="F13" s="125" t="s">
        <v>332</v>
      </c>
      <c r="G13" s="125" t="s">
        <v>333</v>
      </c>
      <c r="H13" s="125" t="s">
        <v>334</v>
      </c>
      <c r="I13" s="125" t="s">
        <v>298</v>
      </c>
      <c r="J13" s="125" t="s">
        <v>284</v>
      </c>
      <c r="K13" s="125" t="s">
        <v>293</v>
      </c>
      <c r="L13" s="125" t="s">
        <v>266</v>
      </c>
      <c r="M13" s="125" t="s">
        <v>299</v>
      </c>
      <c r="N13" s="126">
        <v>45700</v>
      </c>
      <c r="O13" s="125">
        <v>4</v>
      </c>
      <c r="P13" s="125" t="s">
        <v>322</v>
      </c>
      <c r="Q13" s="125">
        <v>0</v>
      </c>
      <c r="R13" s="125">
        <v>16769200</v>
      </c>
      <c r="S13" s="125"/>
      <c r="T13" s="127">
        <v>21084134.43</v>
      </c>
      <c r="U13" s="125"/>
      <c r="V13" s="125"/>
      <c r="W13" s="125" t="s">
        <v>1299</v>
      </c>
      <c r="X13" s="125" t="s">
        <v>1300</v>
      </c>
    </row>
    <row r="14" spans="1:24" ht="160" x14ac:dyDescent="0.25">
      <c r="A14" s="125" t="s">
        <v>259</v>
      </c>
      <c r="B14" s="126" t="s">
        <v>335</v>
      </c>
      <c r="C14" s="126" t="s">
        <v>336</v>
      </c>
      <c r="D14" s="126" t="s">
        <v>280</v>
      </c>
      <c r="E14" s="125" t="s">
        <v>338</v>
      </c>
      <c r="F14" s="125" t="s">
        <v>339</v>
      </c>
      <c r="G14" s="125" t="s">
        <v>340</v>
      </c>
      <c r="H14" s="125" t="s">
        <v>341</v>
      </c>
      <c r="I14" s="125" t="s">
        <v>263</v>
      </c>
      <c r="J14" s="125" t="s">
        <v>264</v>
      </c>
      <c r="K14" s="125" t="s">
        <v>293</v>
      </c>
      <c r="L14" s="125" t="s">
        <v>266</v>
      </c>
      <c r="M14" s="125" t="s">
        <v>342</v>
      </c>
      <c r="N14" s="126">
        <v>45775</v>
      </c>
      <c r="O14" s="125">
        <v>4</v>
      </c>
      <c r="P14" s="125" t="s">
        <v>343</v>
      </c>
      <c r="Q14" s="125"/>
      <c r="R14" s="125"/>
      <c r="S14" s="125" t="s">
        <v>344</v>
      </c>
      <c r="T14" s="127"/>
      <c r="U14" s="125" t="s">
        <v>1382</v>
      </c>
      <c r="V14" s="125" t="s">
        <v>1383</v>
      </c>
      <c r="W14" s="125" t="s">
        <v>1382</v>
      </c>
      <c r="X14" s="125" t="s">
        <v>1383</v>
      </c>
    </row>
    <row r="15" spans="1:24" ht="70" x14ac:dyDescent="0.25">
      <c r="A15" s="125" t="s">
        <v>259</v>
      </c>
      <c r="B15" s="126" t="s">
        <v>345</v>
      </c>
      <c r="C15" s="126" t="s">
        <v>346</v>
      </c>
      <c r="D15" s="126" t="s">
        <v>262</v>
      </c>
      <c r="E15" s="125" t="s">
        <v>348</v>
      </c>
      <c r="F15" s="125" t="s">
        <v>349</v>
      </c>
      <c r="G15" s="125" t="s">
        <v>350</v>
      </c>
      <c r="H15" s="125" t="s">
        <v>351</v>
      </c>
      <c r="I15" s="125" t="s">
        <v>352</v>
      </c>
      <c r="J15" s="125" t="s">
        <v>284</v>
      </c>
      <c r="K15" s="125" t="s">
        <v>347</v>
      </c>
      <c r="L15" s="125" t="s">
        <v>266</v>
      </c>
      <c r="M15" s="125" t="s">
        <v>353</v>
      </c>
      <c r="N15" s="126">
        <v>45747</v>
      </c>
      <c r="O15" s="125">
        <v>4</v>
      </c>
      <c r="P15" s="125" t="s">
        <v>354</v>
      </c>
      <c r="Q15" s="125">
        <v>3923.1</v>
      </c>
      <c r="R15" s="125">
        <v>2635.3</v>
      </c>
      <c r="S15" s="125"/>
      <c r="T15" s="127">
        <v>1048.3599999999999</v>
      </c>
      <c r="U15" s="125"/>
      <c r="V15" s="125"/>
      <c r="W15" s="125" t="s">
        <v>355</v>
      </c>
      <c r="X15" s="125" t="s">
        <v>356</v>
      </c>
    </row>
    <row r="16" spans="1:24" ht="200" x14ac:dyDescent="0.25">
      <c r="A16" s="125" t="s">
        <v>259</v>
      </c>
      <c r="B16" s="126" t="s">
        <v>357</v>
      </c>
      <c r="C16" s="126" t="s">
        <v>358</v>
      </c>
      <c r="D16" s="126" t="s">
        <v>280</v>
      </c>
      <c r="E16" s="125" t="s">
        <v>359</v>
      </c>
      <c r="F16" s="125" t="s">
        <v>360</v>
      </c>
      <c r="G16" s="125" t="s">
        <v>361</v>
      </c>
      <c r="H16" s="125" t="s">
        <v>362</v>
      </c>
      <c r="I16" s="125" t="s">
        <v>289</v>
      </c>
      <c r="J16" s="125" t="s">
        <v>284</v>
      </c>
      <c r="K16" s="125" t="s">
        <v>347</v>
      </c>
      <c r="L16" s="125" t="s">
        <v>272</v>
      </c>
      <c r="M16" s="125" t="s">
        <v>285</v>
      </c>
      <c r="N16" s="126">
        <v>46112</v>
      </c>
      <c r="O16" s="125">
        <v>6</v>
      </c>
      <c r="P16" s="125" t="s">
        <v>363</v>
      </c>
      <c r="Q16" s="125">
        <v>0</v>
      </c>
      <c r="R16" s="125">
        <v>8</v>
      </c>
      <c r="S16" s="125"/>
      <c r="T16" s="127"/>
      <c r="U16" s="125"/>
      <c r="V16" s="125"/>
      <c r="W16" s="125" t="s">
        <v>1384</v>
      </c>
      <c r="X16" s="125" t="s">
        <v>1385</v>
      </c>
    </row>
    <row r="17" spans="1:24" ht="100" x14ac:dyDescent="0.25">
      <c r="A17" s="125" t="s">
        <v>259</v>
      </c>
      <c r="B17" s="126" t="s">
        <v>364</v>
      </c>
      <c r="C17" s="126" t="s">
        <v>365</v>
      </c>
      <c r="D17" s="126" t="s">
        <v>280</v>
      </c>
      <c r="E17" s="125" t="s">
        <v>366</v>
      </c>
      <c r="F17" s="125" t="s">
        <v>367</v>
      </c>
      <c r="G17" s="125" t="s">
        <v>368</v>
      </c>
      <c r="H17" s="125" t="s">
        <v>369</v>
      </c>
      <c r="I17" s="125" t="s">
        <v>370</v>
      </c>
      <c r="J17" s="125" t="s">
        <v>264</v>
      </c>
      <c r="K17" s="125" t="s">
        <v>371</v>
      </c>
      <c r="L17" s="125" t="s">
        <v>266</v>
      </c>
      <c r="M17" s="125" t="s">
        <v>313</v>
      </c>
      <c r="N17" s="126">
        <v>45657</v>
      </c>
      <c r="O17" s="125">
        <v>4</v>
      </c>
      <c r="P17" s="125" t="s">
        <v>372</v>
      </c>
      <c r="Q17" s="125">
        <v>0</v>
      </c>
      <c r="R17" s="125"/>
      <c r="S17" s="125" t="s">
        <v>373</v>
      </c>
      <c r="T17" s="127"/>
      <c r="U17" s="125" t="s">
        <v>1301</v>
      </c>
      <c r="V17" s="125" t="s">
        <v>1302</v>
      </c>
      <c r="W17" s="125" t="s">
        <v>374</v>
      </c>
      <c r="X17" s="125" t="s">
        <v>375</v>
      </c>
    </row>
    <row r="18" spans="1:24" ht="100" x14ac:dyDescent="0.25">
      <c r="A18" s="125" t="s">
        <v>376</v>
      </c>
      <c r="B18" s="126" t="s">
        <v>378</v>
      </c>
      <c r="C18" s="126" t="s">
        <v>379</v>
      </c>
      <c r="D18" s="126" t="s">
        <v>280</v>
      </c>
      <c r="E18" s="125" t="s">
        <v>380</v>
      </c>
      <c r="F18" s="125" t="s">
        <v>381</v>
      </c>
      <c r="G18" s="125" t="s">
        <v>1116</v>
      </c>
      <c r="H18" s="125" t="s">
        <v>1117</v>
      </c>
      <c r="I18" s="125" t="s">
        <v>289</v>
      </c>
      <c r="J18" s="125" t="s">
        <v>284</v>
      </c>
      <c r="K18" s="125" t="s">
        <v>317</v>
      </c>
      <c r="L18" s="125" t="s">
        <v>266</v>
      </c>
      <c r="M18" s="125" t="s">
        <v>313</v>
      </c>
      <c r="N18" s="126">
        <v>45772</v>
      </c>
      <c r="O18" s="125">
        <v>4</v>
      </c>
      <c r="P18" s="125" t="s">
        <v>382</v>
      </c>
      <c r="Q18" s="125">
        <v>0</v>
      </c>
      <c r="R18" s="125">
        <v>4</v>
      </c>
      <c r="S18" s="125"/>
      <c r="T18" s="127">
        <v>6</v>
      </c>
      <c r="U18" s="125"/>
      <c r="V18" s="125"/>
      <c r="W18" s="125" t="s">
        <v>1386</v>
      </c>
      <c r="X18" s="125" t="s">
        <v>1387</v>
      </c>
    </row>
    <row r="19" spans="1:24" ht="130" x14ac:dyDescent="0.25">
      <c r="A19" s="125" t="s">
        <v>376</v>
      </c>
      <c r="B19" s="126" t="s">
        <v>383</v>
      </c>
      <c r="C19" s="126" t="s">
        <v>384</v>
      </c>
      <c r="D19" s="126" t="s">
        <v>280</v>
      </c>
      <c r="E19" s="125" t="s">
        <v>385</v>
      </c>
      <c r="F19" s="125" t="s">
        <v>386</v>
      </c>
      <c r="G19" s="125" t="s">
        <v>1118</v>
      </c>
      <c r="H19" s="125" t="s">
        <v>1119</v>
      </c>
      <c r="I19" s="125" t="s">
        <v>387</v>
      </c>
      <c r="J19" s="125" t="s">
        <v>284</v>
      </c>
      <c r="K19" s="125" t="s">
        <v>293</v>
      </c>
      <c r="L19" s="125" t="s">
        <v>287</v>
      </c>
      <c r="M19" s="125" t="s">
        <v>342</v>
      </c>
      <c r="N19" s="126">
        <v>45473</v>
      </c>
      <c r="O19" s="125">
        <v>4</v>
      </c>
      <c r="P19" s="125" t="s">
        <v>388</v>
      </c>
      <c r="Q19" s="125">
        <v>0</v>
      </c>
      <c r="R19" s="125">
        <v>1400</v>
      </c>
      <c r="S19" s="125"/>
      <c r="T19" s="127">
        <v>4920</v>
      </c>
      <c r="U19" s="125"/>
      <c r="V19" s="125"/>
      <c r="W19" s="125" t="s">
        <v>1388</v>
      </c>
      <c r="X19" s="125" t="s">
        <v>1389</v>
      </c>
    </row>
    <row r="20" spans="1:24" ht="90" x14ac:dyDescent="0.25">
      <c r="A20" s="125" t="s">
        <v>376</v>
      </c>
      <c r="B20" s="126" t="s">
        <v>389</v>
      </c>
      <c r="C20" s="126" t="s">
        <v>390</v>
      </c>
      <c r="D20" s="126" t="s">
        <v>280</v>
      </c>
      <c r="E20" s="125" t="s">
        <v>391</v>
      </c>
      <c r="F20" s="125" t="s">
        <v>392</v>
      </c>
      <c r="G20" s="125" t="s">
        <v>1120</v>
      </c>
      <c r="H20" s="125" t="s">
        <v>1121</v>
      </c>
      <c r="I20" s="125" t="s">
        <v>393</v>
      </c>
      <c r="J20" s="125" t="s">
        <v>284</v>
      </c>
      <c r="K20" s="125" t="s">
        <v>293</v>
      </c>
      <c r="L20" s="125" t="s">
        <v>266</v>
      </c>
      <c r="M20" s="125" t="s">
        <v>342</v>
      </c>
      <c r="N20" s="126">
        <v>45473</v>
      </c>
      <c r="O20" s="125">
        <v>4</v>
      </c>
      <c r="P20" s="125" t="s">
        <v>394</v>
      </c>
      <c r="Q20" s="125">
        <v>0</v>
      </c>
      <c r="R20" s="125">
        <v>80</v>
      </c>
      <c r="S20" s="125"/>
      <c r="T20" s="127">
        <v>116</v>
      </c>
      <c r="U20" s="125"/>
      <c r="V20" s="125"/>
      <c r="W20" s="125" t="s">
        <v>1303</v>
      </c>
      <c r="X20" s="125" t="s">
        <v>1304</v>
      </c>
    </row>
    <row r="21" spans="1:24" ht="220" x14ac:dyDescent="0.25">
      <c r="A21" s="125" t="s">
        <v>376</v>
      </c>
      <c r="B21" s="126" t="s">
        <v>395</v>
      </c>
      <c r="C21" s="126" t="s">
        <v>396</v>
      </c>
      <c r="D21" s="126" t="s">
        <v>280</v>
      </c>
      <c r="E21" s="125" t="s">
        <v>397</v>
      </c>
      <c r="F21" s="125" t="s">
        <v>398</v>
      </c>
      <c r="G21" s="125" t="s">
        <v>399</v>
      </c>
      <c r="H21" s="125" t="s">
        <v>1122</v>
      </c>
      <c r="I21" s="125" t="s">
        <v>400</v>
      </c>
      <c r="J21" s="125" t="s">
        <v>284</v>
      </c>
      <c r="K21" s="125" t="s">
        <v>293</v>
      </c>
      <c r="L21" s="125" t="s">
        <v>266</v>
      </c>
      <c r="M21" s="125" t="s">
        <v>342</v>
      </c>
      <c r="N21" s="126">
        <v>45473</v>
      </c>
      <c r="O21" s="125">
        <v>4</v>
      </c>
      <c r="P21" s="125" t="s">
        <v>1305</v>
      </c>
      <c r="Q21" s="125">
        <v>0</v>
      </c>
      <c r="R21" s="125">
        <v>14</v>
      </c>
      <c r="S21" s="125"/>
      <c r="T21" s="127">
        <v>30</v>
      </c>
      <c r="U21" s="125"/>
      <c r="V21" s="125"/>
      <c r="W21" s="125" t="s">
        <v>1390</v>
      </c>
      <c r="X21" s="125" t="s">
        <v>1391</v>
      </c>
    </row>
    <row r="22" spans="1:24" ht="140" x14ac:dyDescent="0.25">
      <c r="A22" s="125" t="s">
        <v>376</v>
      </c>
      <c r="B22" s="126" t="s">
        <v>402</v>
      </c>
      <c r="C22" s="126" t="s">
        <v>403</v>
      </c>
      <c r="D22" s="126" t="s">
        <v>280</v>
      </c>
      <c r="E22" s="125" t="s">
        <v>404</v>
      </c>
      <c r="F22" s="125" t="s">
        <v>405</v>
      </c>
      <c r="G22" s="125" t="s">
        <v>1123</v>
      </c>
      <c r="H22" s="125" t="s">
        <v>1124</v>
      </c>
      <c r="I22" s="125" t="s">
        <v>1125</v>
      </c>
      <c r="J22" s="125" t="s">
        <v>284</v>
      </c>
      <c r="K22" s="125" t="s">
        <v>293</v>
      </c>
      <c r="L22" s="125" t="s">
        <v>266</v>
      </c>
      <c r="M22" s="125" t="s">
        <v>342</v>
      </c>
      <c r="N22" s="126">
        <v>45473</v>
      </c>
      <c r="O22" s="125">
        <v>4</v>
      </c>
      <c r="P22" s="125" t="s">
        <v>407</v>
      </c>
      <c r="Q22" s="125">
        <v>0</v>
      </c>
      <c r="R22" s="125">
        <v>51</v>
      </c>
      <c r="S22" s="125"/>
      <c r="T22" s="127">
        <v>111</v>
      </c>
      <c r="U22" s="125"/>
      <c r="V22" s="125"/>
      <c r="W22" s="125" t="s">
        <v>1392</v>
      </c>
      <c r="X22" s="125" t="s">
        <v>1393</v>
      </c>
    </row>
    <row r="23" spans="1:24" ht="90" x14ac:dyDescent="0.25">
      <c r="A23" s="125" t="s">
        <v>376</v>
      </c>
      <c r="B23" s="126" t="s">
        <v>408</v>
      </c>
      <c r="C23" s="126" t="s">
        <v>409</v>
      </c>
      <c r="D23" s="126" t="s">
        <v>280</v>
      </c>
      <c r="E23" s="125" t="s">
        <v>410</v>
      </c>
      <c r="F23" s="125" t="s">
        <v>411</v>
      </c>
      <c r="G23" s="125" t="s">
        <v>412</v>
      </c>
      <c r="H23" s="125" t="s">
        <v>413</v>
      </c>
      <c r="I23" s="125" t="s">
        <v>289</v>
      </c>
      <c r="J23" s="125" t="s">
        <v>284</v>
      </c>
      <c r="K23" s="125" t="s">
        <v>414</v>
      </c>
      <c r="L23" s="125" t="s">
        <v>272</v>
      </c>
      <c r="M23" s="125" t="s">
        <v>415</v>
      </c>
      <c r="N23" s="126">
        <v>45838</v>
      </c>
      <c r="O23" s="125">
        <v>5</v>
      </c>
      <c r="P23" s="125" t="s">
        <v>416</v>
      </c>
      <c r="Q23" s="125">
        <v>0</v>
      </c>
      <c r="R23" s="125">
        <v>3</v>
      </c>
      <c r="S23" s="125"/>
      <c r="T23" s="127"/>
      <c r="U23" s="125"/>
      <c r="V23" s="125"/>
      <c r="W23" s="125" t="s">
        <v>417</v>
      </c>
      <c r="X23" s="125" t="s">
        <v>418</v>
      </c>
    </row>
    <row r="24" spans="1:24" ht="110" x14ac:dyDescent="0.25">
      <c r="A24" s="125" t="s">
        <v>376</v>
      </c>
      <c r="B24" s="126" t="s">
        <v>419</v>
      </c>
      <c r="C24" s="126" t="s">
        <v>420</v>
      </c>
      <c r="D24" s="126" t="s">
        <v>262</v>
      </c>
      <c r="E24" s="125" t="s">
        <v>421</v>
      </c>
      <c r="F24" s="125" t="s">
        <v>422</v>
      </c>
      <c r="G24" s="125" t="s">
        <v>423</v>
      </c>
      <c r="H24" s="125" t="s">
        <v>424</v>
      </c>
      <c r="I24" s="125" t="s">
        <v>370</v>
      </c>
      <c r="J24" s="125" t="s">
        <v>284</v>
      </c>
      <c r="K24" s="125" t="s">
        <v>425</v>
      </c>
      <c r="L24" s="125" t="s">
        <v>272</v>
      </c>
      <c r="M24" s="125" t="s">
        <v>273</v>
      </c>
      <c r="N24" s="126">
        <v>46022</v>
      </c>
      <c r="O24" s="125">
        <v>5</v>
      </c>
      <c r="P24" s="125" t="s">
        <v>426</v>
      </c>
      <c r="Q24" s="125">
        <v>6.6</v>
      </c>
      <c r="R24" s="125">
        <v>8</v>
      </c>
      <c r="S24" s="125"/>
      <c r="T24" s="127"/>
      <c r="U24" s="125"/>
      <c r="V24" s="125"/>
      <c r="W24" s="125" t="s">
        <v>427</v>
      </c>
      <c r="X24" s="125" t="s">
        <v>428</v>
      </c>
    </row>
    <row r="25" spans="1:24" ht="90" x14ac:dyDescent="0.25">
      <c r="A25" s="125" t="s">
        <v>376</v>
      </c>
      <c r="B25" s="126" t="s">
        <v>419</v>
      </c>
      <c r="C25" s="126" t="s">
        <v>420</v>
      </c>
      <c r="D25" s="126" t="s">
        <v>262</v>
      </c>
      <c r="E25" s="125" t="s">
        <v>429</v>
      </c>
      <c r="F25" s="125" t="s">
        <v>430</v>
      </c>
      <c r="G25" s="125" t="s">
        <v>431</v>
      </c>
      <c r="H25" s="125" t="s">
        <v>432</v>
      </c>
      <c r="I25" s="125" t="s">
        <v>263</v>
      </c>
      <c r="J25" s="125" t="s">
        <v>264</v>
      </c>
      <c r="K25" s="125" t="s">
        <v>425</v>
      </c>
      <c r="L25" s="125" t="s">
        <v>287</v>
      </c>
      <c r="M25" s="125" t="s">
        <v>299</v>
      </c>
      <c r="N25" s="126">
        <v>45565</v>
      </c>
      <c r="O25" s="125">
        <v>4</v>
      </c>
      <c r="P25" s="125" t="s">
        <v>433</v>
      </c>
      <c r="Q25" s="125"/>
      <c r="R25" s="125"/>
      <c r="S25" s="125" t="s">
        <v>434</v>
      </c>
      <c r="T25" s="127"/>
      <c r="U25" s="125" t="s">
        <v>1306</v>
      </c>
      <c r="V25" s="125" t="s">
        <v>1307</v>
      </c>
      <c r="W25" s="125" t="s">
        <v>1306</v>
      </c>
      <c r="X25" s="125" t="s">
        <v>1307</v>
      </c>
    </row>
    <row r="26" spans="1:24" ht="140" x14ac:dyDescent="0.25">
      <c r="A26" s="125" t="s">
        <v>376</v>
      </c>
      <c r="B26" s="126" t="s">
        <v>437</v>
      </c>
      <c r="C26" s="126" t="s">
        <v>438</v>
      </c>
      <c r="D26" s="126" t="s">
        <v>280</v>
      </c>
      <c r="E26" s="125" t="s">
        <v>439</v>
      </c>
      <c r="F26" s="125" t="s">
        <v>440</v>
      </c>
      <c r="G26" s="125" t="s">
        <v>1126</v>
      </c>
      <c r="H26" s="125" t="s">
        <v>1127</v>
      </c>
      <c r="I26" s="125" t="s">
        <v>289</v>
      </c>
      <c r="J26" s="125" t="s">
        <v>284</v>
      </c>
      <c r="K26" s="125" t="s">
        <v>293</v>
      </c>
      <c r="L26" s="125" t="s">
        <v>287</v>
      </c>
      <c r="M26" s="125" t="s">
        <v>342</v>
      </c>
      <c r="N26" s="126">
        <v>45473</v>
      </c>
      <c r="O26" s="125">
        <v>4</v>
      </c>
      <c r="P26" s="125" t="s">
        <v>442</v>
      </c>
      <c r="Q26" s="125">
        <v>0</v>
      </c>
      <c r="R26" s="125">
        <v>628</v>
      </c>
      <c r="S26" s="125"/>
      <c r="T26" s="127">
        <v>504</v>
      </c>
      <c r="U26" s="125"/>
      <c r="V26" s="125"/>
      <c r="W26" s="125" t="s">
        <v>1394</v>
      </c>
      <c r="X26" s="125" t="s">
        <v>1395</v>
      </c>
    </row>
    <row r="27" spans="1:24" ht="190" x14ac:dyDescent="0.25">
      <c r="A27" s="125" t="s">
        <v>376</v>
      </c>
      <c r="B27" s="126" t="s">
        <v>443</v>
      </c>
      <c r="C27" s="126" t="s">
        <v>435</v>
      </c>
      <c r="D27" s="126" t="s">
        <v>280</v>
      </c>
      <c r="E27" s="125" t="s">
        <v>444</v>
      </c>
      <c r="F27" s="125" t="s">
        <v>445</v>
      </c>
      <c r="G27" s="125" t="s">
        <v>446</v>
      </c>
      <c r="H27" s="125" t="s">
        <v>446</v>
      </c>
      <c r="I27" s="125" t="s">
        <v>289</v>
      </c>
      <c r="J27" s="125" t="s">
        <v>284</v>
      </c>
      <c r="K27" s="125" t="s">
        <v>425</v>
      </c>
      <c r="L27" s="125" t="s">
        <v>266</v>
      </c>
      <c r="M27" s="125" t="s">
        <v>313</v>
      </c>
      <c r="N27" s="126">
        <v>45747</v>
      </c>
      <c r="O27" s="125">
        <v>4</v>
      </c>
      <c r="P27" s="125" t="s">
        <v>447</v>
      </c>
      <c r="Q27" s="125">
        <v>0</v>
      </c>
      <c r="R27" s="125">
        <v>1000</v>
      </c>
      <c r="S27" s="125"/>
      <c r="T27" s="127">
        <v>1000</v>
      </c>
      <c r="U27" s="125"/>
      <c r="V27" s="125"/>
      <c r="W27" s="125" t="s">
        <v>1396</v>
      </c>
      <c r="X27" s="125" t="s">
        <v>1397</v>
      </c>
    </row>
    <row r="28" spans="1:24" ht="409.5" x14ac:dyDescent="0.25">
      <c r="A28" s="125" t="s">
        <v>376</v>
      </c>
      <c r="B28" s="126" t="s">
        <v>448</v>
      </c>
      <c r="C28" s="126" t="s">
        <v>449</v>
      </c>
      <c r="D28" s="126" t="s">
        <v>280</v>
      </c>
      <c r="E28" s="125" t="s">
        <v>450</v>
      </c>
      <c r="F28" s="125" t="s">
        <v>451</v>
      </c>
      <c r="G28" s="125" t="s">
        <v>1128</v>
      </c>
      <c r="H28" s="125" t="s">
        <v>1129</v>
      </c>
      <c r="I28" s="125" t="s">
        <v>289</v>
      </c>
      <c r="J28" s="125" t="s">
        <v>284</v>
      </c>
      <c r="K28" s="125" t="s">
        <v>425</v>
      </c>
      <c r="L28" s="125" t="s">
        <v>287</v>
      </c>
      <c r="M28" s="125" t="s">
        <v>313</v>
      </c>
      <c r="N28" s="126">
        <v>45657</v>
      </c>
      <c r="O28" s="125">
        <v>4</v>
      </c>
      <c r="P28" s="125" t="s">
        <v>452</v>
      </c>
      <c r="Q28" s="125">
        <v>0</v>
      </c>
      <c r="R28" s="125">
        <v>15000</v>
      </c>
      <c r="S28" s="125"/>
      <c r="T28" s="127">
        <v>2</v>
      </c>
      <c r="U28" s="125"/>
      <c r="V28" s="125"/>
      <c r="W28" s="125" t="s">
        <v>1398</v>
      </c>
      <c r="X28" s="125" t="s">
        <v>1399</v>
      </c>
    </row>
    <row r="29" spans="1:24" ht="220" x14ac:dyDescent="0.25">
      <c r="A29" s="125" t="s">
        <v>376</v>
      </c>
      <c r="B29" s="126" t="s">
        <v>453</v>
      </c>
      <c r="C29" s="126" t="s">
        <v>454</v>
      </c>
      <c r="D29" s="126" t="s">
        <v>280</v>
      </c>
      <c r="E29" s="125" t="s">
        <v>456</v>
      </c>
      <c r="F29" s="125" t="s">
        <v>457</v>
      </c>
      <c r="G29" s="125" t="s">
        <v>1130</v>
      </c>
      <c r="H29" s="125" t="s">
        <v>1131</v>
      </c>
      <c r="I29" s="125" t="s">
        <v>289</v>
      </c>
      <c r="J29" s="125" t="s">
        <v>284</v>
      </c>
      <c r="K29" s="125" t="s">
        <v>317</v>
      </c>
      <c r="L29" s="125" t="s">
        <v>266</v>
      </c>
      <c r="M29" s="125" t="s">
        <v>313</v>
      </c>
      <c r="N29" s="126">
        <v>45657</v>
      </c>
      <c r="O29" s="125">
        <v>4</v>
      </c>
      <c r="P29" s="125" t="s">
        <v>458</v>
      </c>
      <c r="Q29" s="125">
        <v>0</v>
      </c>
      <c r="R29" s="125">
        <v>25160</v>
      </c>
      <c r="S29" s="125"/>
      <c r="T29" s="127">
        <v>33981</v>
      </c>
      <c r="U29" s="125"/>
      <c r="V29" s="125"/>
      <c r="W29" s="125" t="s">
        <v>1309</v>
      </c>
      <c r="X29" s="125" t="s">
        <v>1310</v>
      </c>
    </row>
    <row r="30" spans="1:24" ht="60" x14ac:dyDescent="0.25">
      <c r="A30" s="125" t="s">
        <v>376</v>
      </c>
      <c r="B30" s="126" t="s">
        <v>1132</v>
      </c>
      <c r="C30" s="126" t="s">
        <v>420</v>
      </c>
      <c r="D30" s="126" t="s">
        <v>262</v>
      </c>
      <c r="E30" s="125" t="s">
        <v>1133</v>
      </c>
      <c r="F30" s="125" t="s">
        <v>1134</v>
      </c>
      <c r="G30" s="125" t="s">
        <v>1135</v>
      </c>
      <c r="H30" s="125" t="s">
        <v>1136</v>
      </c>
      <c r="I30" s="125" t="s">
        <v>263</v>
      </c>
      <c r="J30" s="125" t="s">
        <v>264</v>
      </c>
      <c r="K30" s="125" t="s">
        <v>293</v>
      </c>
      <c r="L30" s="125" t="s">
        <v>272</v>
      </c>
      <c r="M30" s="125" t="s">
        <v>273</v>
      </c>
      <c r="N30" s="126">
        <v>46022</v>
      </c>
      <c r="O30" s="125">
        <v>5</v>
      </c>
      <c r="P30" s="125" t="s">
        <v>1400</v>
      </c>
      <c r="Q30" s="125"/>
      <c r="R30" s="125"/>
      <c r="S30" s="125" t="s">
        <v>1401</v>
      </c>
      <c r="T30" s="127"/>
      <c r="U30" s="125" t="s">
        <v>1402</v>
      </c>
      <c r="V30" s="125" t="s">
        <v>1403</v>
      </c>
      <c r="W30" s="125" t="s">
        <v>1402</v>
      </c>
      <c r="X30" s="125" t="s">
        <v>1403</v>
      </c>
    </row>
    <row r="31" spans="1:24" ht="250" x14ac:dyDescent="0.25">
      <c r="A31" s="125" t="s">
        <v>461</v>
      </c>
      <c r="B31" s="126" t="s">
        <v>462</v>
      </c>
      <c r="C31" s="126" t="s">
        <v>463</v>
      </c>
      <c r="D31" s="126" t="s">
        <v>280</v>
      </c>
      <c r="E31" s="125" t="s">
        <v>465</v>
      </c>
      <c r="F31" s="125" t="s">
        <v>466</v>
      </c>
      <c r="G31" s="125" t="s">
        <v>464</v>
      </c>
      <c r="H31" s="125" t="s">
        <v>467</v>
      </c>
      <c r="I31" s="125" t="s">
        <v>283</v>
      </c>
      <c r="J31" s="125" t="s">
        <v>284</v>
      </c>
      <c r="K31" s="125" t="s">
        <v>317</v>
      </c>
      <c r="L31" s="125" t="s">
        <v>266</v>
      </c>
      <c r="M31" s="125" t="s">
        <v>313</v>
      </c>
      <c r="N31" s="126">
        <v>45657</v>
      </c>
      <c r="O31" s="125">
        <v>4</v>
      </c>
      <c r="P31" s="125" t="s">
        <v>468</v>
      </c>
      <c r="Q31" s="125">
        <v>70</v>
      </c>
      <c r="R31" s="125">
        <v>210</v>
      </c>
      <c r="S31" s="125"/>
      <c r="T31" s="127">
        <v>254.65</v>
      </c>
      <c r="U31" s="125"/>
      <c r="V31" s="125"/>
      <c r="W31" s="125" t="s">
        <v>469</v>
      </c>
      <c r="X31" s="125" t="s">
        <v>470</v>
      </c>
    </row>
    <row r="32" spans="1:24" ht="100" x14ac:dyDescent="0.25">
      <c r="A32" s="125" t="s">
        <v>461</v>
      </c>
      <c r="B32" s="126" t="s">
        <v>471</v>
      </c>
      <c r="C32" s="126" t="s">
        <v>472</v>
      </c>
      <c r="D32" s="126" t="s">
        <v>280</v>
      </c>
      <c r="E32" s="125" t="s">
        <v>473</v>
      </c>
      <c r="F32" s="125" t="s">
        <v>474</v>
      </c>
      <c r="G32" s="125" t="s">
        <v>475</v>
      </c>
      <c r="H32" s="125" t="s">
        <v>476</v>
      </c>
      <c r="I32" s="125" t="s">
        <v>289</v>
      </c>
      <c r="J32" s="125" t="s">
        <v>264</v>
      </c>
      <c r="K32" s="125" t="s">
        <v>317</v>
      </c>
      <c r="L32" s="125" t="s">
        <v>266</v>
      </c>
      <c r="M32" s="125" t="s">
        <v>313</v>
      </c>
      <c r="N32" s="126">
        <v>45657</v>
      </c>
      <c r="O32" s="125">
        <v>4</v>
      </c>
      <c r="P32" s="125" t="s">
        <v>477</v>
      </c>
      <c r="Q32" s="125"/>
      <c r="R32" s="125"/>
      <c r="S32" s="125" t="s">
        <v>478</v>
      </c>
      <c r="T32" s="127"/>
      <c r="U32" s="125" t="s">
        <v>478</v>
      </c>
      <c r="V32" s="125" t="s">
        <v>479</v>
      </c>
      <c r="W32" s="125" t="s">
        <v>480</v>
      </c>
      <c r="X32" s="125" t="s">
        <v>481</v>
      </c>
    </row>
    <row r="33" spans="1:24" ht="230" x14ac:dyDescent="0.25">
      <c r="A33" s="125" t="s">
        <v>461</v>
      </c>
      <c r="B33" s="126" t="s">
        <v>471</v>
      </c>
      <c r="C33" s="126" t="s">
        <v>472</v>
      </c>
      <c r="D33" s="126" t="s">
        <v>280</v>
      </c>
      <c r="E33" s="125" t="s">
        <v>482</v>
      </c>
      <c r="F33" s="125" t="s">
        <v>483</v>
      </c>
      <c r="G33" s="125" t="s">
        <v>484</v>
      </c>
      <c r="H33" s="125" t="s">
        <v>485</v>
      </c>
      <c r="I33" s="125" t="s">
        <v>289</v>
      </c>
      <c r="J33" s="125" t="s">
        <v>284</v>
      </c>
      <c r="K33" s="125" t="s">
        <v>317</v>
      </c>
      <c r="L33" s="125" t="s">
        <v>266</v>
      </c>
      <c r="M33" s="125" t="s">
        <v>313</v>
      </c>
      <c r="N33" s="126">
        <v>45657</v>
      </c>
      <c r="O33" s="125">
        <v>4</v>
      </c>
      <c r="P33" s="125" t="s">
        <v>486</v>
      </c>
      <c r="Q33" s="125">
        <v>0</v>
      </c>
      <c r="R33" s="125">
        <v>750</v>
      </c>
      <c r="S33" s="125"/>
      <c r="T33" s="127">
        <v>1057</v>
      </c>
      <c r="U33" s="125"/>
      <c r="V33" s="125"/>
      <c r="W33" s="125" t="s">
        <v>1404</v>
      </c>
      <c r="X33" s="125" t="s">
        <v>1405</v>
      </c>
    </row>
    <row r="34" spans="1:24" ht="280" x14ac:dyDescent="0.25">
      <c r="A34" s="125" t="s">
        <v>461</v>
      </c>
      <c r="B34" s="126" t="s">
        <v>487</v>
      </c>
      <c r="C34" s="126" t="s">
        <v>488</v>
      </c>
      <c r="D34" s="126" t="s">
        <v>280</v>
      </c>
      <c r="E34" s="125" t="s">
        <v>489</v>
      </c>
      <c r="F34" s="125" t="s">
        <v>490</v>
      </c>
      <c r="G34" s="125" t="s">
        <v>491</v>
      </c>
      <c r="H34" s="125" t="s">
        <v>492</v>
      </c>
      <c r="I34" s="125" t="s">
        <v>289</v>
      </c>
      <c r="J34" s="125" t="s">
        <v>284</v>
      </c>
      <c r="K34" s="125" t="s">
        <v>317</v>
      </c>
      <c r="L34" s="125" t="s">
        <v>272</v>
      </c>
      <c r="M34" s="125" t="s">
        <v>273</v>
      </c>
      <c r="N34" s="126">
        <v>46022</v>
      </c>
      <c r="O34" s="125">
        <v>5</v>
      </c>
      <c r="P34" s="125" t="s">
        <v>493</v>
      </c>
      <c r="Q34" s="125">
        <v>0</v>
      </c>
      <c r="R34" s="125">
        <v>4</v>
      </c>
      <c r="S34" s="125"/>
      <c r="T34" s="127">
        <v>1</v>
      </c>
      <c r="U34" s="125"/>
      <c r="V34" s="125"/>
      <c r="W34" s="125" t="s">
        <v>1311</v>
      </c>
      <c r="X34" s="125" t="s">
        <v>1312</v>
      </c>
    </row>
    <row r="35" spans="1:24" ht="270" x14ac:dyDescent="0.25">
      <c r="A35" s="125" t="s">
        <v>461</v>
      </c>
      <c r="B35" s="126" t="s">
        <v>487</v>
      </c>
      <c r="C35" s="126" t="s">
        <v>488</v>
      </c>
      <c r="D35" s="126" t="s">
        <v>280</v>
      </c>
      <c r="E35" s="125" t="s">
        <v>494</v>
      </c>
      <c r="F35" s="125" t="s">
        <v>495</v>
      </c>
      <c r="G35" s="125" t="s">
        <v>496</v>
      </c>
      <c r="H35" s="125" t="s">
        <v>497</v>
      </c>
      <c r="I35" s="125" t="s">
        <v>289</v>
      </c>
      <c r="J35" s="125" t="s">
        <v>284</v>
      </c>
      <c r="K35" s="125" t="s">
        <v>317</v>
      </c>
      <c r="L35" s="125" t="s">
        <v>272</v>
      </c>
      <c r="M35" s="125" t="s">
        <v>273</v>
      </c>
      <c r="N35" s="126">
        <v>46022</v>
      </c>
      <c r="O35" s="125">
        <v>5</v>
      </c>
      <c r="P35" s="125" t="s">
        <v>498</v>
      </c>
      <c r="Q35" s="125">
        <v>0</v>
      </c>
      <c r="R35" s="125">
        <v>4</v>
      </c>
      <c r="S35" s="125"/>
      <c r="T35" s="127"/>
      <c r="U35" s="125"/>
      <c r="V35" s="125"/>
      <c r="W35" s="125" t="s">
        <v>1406</v>
      </c>
      <c r="X35" s="125" t="s">
        <v>1407</v>
      </c>
    </row>
    <row r="36" spans="1:24" ht="110" x14ac:dyDescent="0.25">
      <c r="A36" s="125" t="s">
        <v>461</v>
      </c>
      <c r="B36" s="126" t="s">
        <v>503</v>
      </c>
      <c r="C36" s="126" t="s">
        <v>504</v>
      </c>
      <c r="D36" s="126" t="s">
        <v>280</v>
      </c>
      <c r="E36" s="125" t="s">
        <v>505</v>
      </c>
      <c r="F36" s="125" t="s">
        <v>506</v>
      </c>
      <c r="G36" s="125" t="s">
        <v>507</v>
      </c>
      <c r="H36" s="125" t="s">
        <v>508</v>
      </c>
      <c r="I36" s="125" t="s">
        <v>289</v>
      </c>
      <c r="J36" s="125" t="s">
        <v>284</v>
      </c>
      <c r="K36" s="125" t="s">
        <v>317</v>
      </c>
      <c r="L36" s="125" t="s">
        <v>272</v>
      </c>
      <c r="M36" s="125" t="s">
        <v>273</v>
      </c>
      <c r="N36" s="126">
        <v>46022</v>
      </c>
      <c r="O36" s="125">
        <v>5</v>
      </c>
      <c r="P36" s="125" t="s">
        <v>509</v>
      </c>
      <c r="Q36" s="125">
        <v>0</v>
      </c>
      <c r="R36" s="125">
        <v>15</v>
      </c>
      <c r="S36" s="125"/>
      <c r="T36" s="127">
        <v>9</v>
      </c>
      <c r="U36" s="125"/>
      <c r="V36" s="125"/>
      <c r="W36" s="125" t="s">
        <v>1313</v>
      </c>
      <c r="X36" s="125" t="s">
        <v>1314</v>
      </c>
    </row>
    <row r="37" spans="1:24" ht="170" x14ac:dyDescent="0.25">
      <c r="A37" s="125" t="s">
        <v>461</v>
      </c>
      <c r="B37" s="126" t="s">
        <v>511</v>
      </c>
      <c r="C37" s="126" t="s">
        <v>512</v>
      </c>
      <c r="D37" s="126" t="s">
        <v>280</v>
      </c>
      <c r="E37" s="125" t="s">
        <v>513</v>
      </c>
      <c r="F37" s="125" t="s">
        <v>514</v>
      </c>
      <c r="G37" s="125" t="s">
        <v>515</v>
      </c>
      <c r="H37" s="125" t="s">
        <v>516</v>
      </c>
      <c r="I37" s="125" t="s">
        <v>517</v>
      </c>
      <c r="J37" s="125" t="s">
        <v>264</v>
      </c>
      <c r="K37" s="125" t="s">
        <v>510</v>
      </c>
      <c r="L37" s="125" t="s">
        <v>287</v>
      </c>
      <c r="M37" s="125" t="s">
        <v>342</v>
      </c>
      <c r="N37" s="126">
        <v>45473</v>
      </c>
      <c r="O37" s="125">
        <v>4</v>
      </c>
      <c r="P37" s="125" t="s">
        <v>518</v>
      </c>
      <c r="Q37" s="125"/>
      <c r="R37" s="125"/>
      <c r="S37" s="125" t="s">
        <v>519</v>
      </c>
      <c r="T37" s="127"/>
      <c r="U37" s="125" t="s">
        <v>1408</v>
      </c>
      <c r="V37" s="125" t="s">
        <v>1409</v>
      </c>
      <c r="W37" s="125" t="s">
        <v>1410</v>
      </c>
      <c r="X37" s="125" t="s">
        <v>1411</v>
      </c>
    </row>
    <row r="38" spans="1:24" ht="370" x14ac:dyDescent="0.25">
      <c r="A38" s="125" t="s">
        <v>461</v>
      </c>
      <c r="B38" s="126" t="s">
        <v>511</v>
      </c>
      <c r="C38" s="126" t="s">
        <v>512</v>
      </c>
      <c r="D38" s="126" t="s">
        <v>280</v>
      </c>
      <c r="E38" s="125" t="s">
        <v>520</v>
      </c>
      <c r="F38" s="125" t="s">
        <v>521</v>
      </c>
      <c r="G38" s="125" t="s">
        <v>522</v>
      </c>
      <c r="H38" s="125" t="s">
        <v>1137</v>
      </c>
      <c r="I38" s="125" t="s">
        <v>523</v>
      </c>
      <c r="J38" s="125" t="s">
        <v>264</v>
      </c>
      <c r="K38" s="125" t="s">
        <v>510</v>
      </c>
      <c r="L38" s="125" t="s">
        <v>266</v>
      </c>
      <c r="M38" s="125" t="s">
        <v>524</v>
      </c>
      <c r="N38" s="126">
        <v>45382</v>
      </c>
      <c r="O38" s="125">
        <v>4</v>
      </c>
      <c r="P38" s="125" t="s">
        <v>525</v>
      </c>
      <c r="Q38" s="125"/>
      <c r="R38" s="125"/>
      <c r="S38" s="125" t="s">
        <v>526</v>
      </c>
      <c r="T38" s="127"/>
      <c r="U38" s="125" t="s">
        <v>1412</v>
      </c>
      <c r="V38" s="125" t="s">
        <v>1413</v>
      </c>
      <c r="W38" s="125" t="s">
        <v>1414</v>
      </c>
      <c r="X38" s="125" t="s">
        <v>1415</v>
      </c>
    </row>
    <row r="39" spans="1:24" ht="140" x14ac:dyDescent="0.25">
      <c r="A39" s="125" t="s">
        <v>461</v>
      </c>
      <c r="B39" s="126" t="s">
        <v>511</v>
      </c>
      <c r="C39" s="126" t="s">
        <v>512</v>
      </c>
      <c r="D39" s="126" t="s">
        <v>280</v>
      </c>
      <c r="E39" s="125" t="s">
        <v>527</v>
      </c>
      <c r="F39" s="125" t="s">
        <v>528</v>
      </c>
      <c r="G39" s="125" t="s">
        <v>529</v>
      </c>
      <c r="H39" s="125" t="s">
        <v>1138</v>
      </c>
      <c r="I39" s="125" t="s">
        <v>530</v>
      </c>
      <c r="J39" s="125" t="s">
        <v>264</v>
      </c>
      <c r="K39" s="125" t="s">
        <v>510</v>
      </c>
      <c r="L39" s="125" t="s">
        <v>287</v>
      </c>
      <c r="M39" s="125" t="s">
        <v>353</v>
      </c>
      <c r="N39" s="126">
        <v>45747</v>
      </c>
      <c r="O39" s="125">
        <v>5</v>
      </c>
      <c r="P39" s="125" t="s">
        <v>531</v>
      </c>
      <c r="Q39" s="125"/>
      <c r="R39" s="125"/>
      <c r="S39" s="125" t="s">
        <v>532</v>
      </c>
      <c r="T39" s="127"/>
      <c r="U39" s="125" t="s">
        <v>1416</v>
      </c>
      <c r="V39" s="125" t="s">
        <v>1417</v>
      </c>
      <c r="W39" s="125" t="s">
        <v>1315</v>
      </c>
      <c r="X39" s="125" t="s">
        <v>1316</v>
      </c>
    </row>
    <row r="40" spans="1:24" ht="180" x14ac:dyDescent="0.25">
      <c r="A40" s="125" t="s">
        <v>461</v>
      </c>
      <c r="B40" s="126" t="s">
        <v>533</v>
      </c>
      <c r="C40" s="126" t="s">
        <v>534</v>
      </c>
      <c r="D40" s="126" t="s">
        <v>280</v>
      </c>
      <c r="E40" s="125" t="s">
        <v>535</v>
      </c>
      <c r="F40" s="125" t="s">
        <v>536</v>
      </c>
      <c r="G40" s="125" t="s">
        <v>534</v>
      </c>
      <c r="H40" s="125" t="s">
        <v>537</v>
      </c>
      <c r="I40" s="125" t="s">
        <v>538</v>
      </c>
      <c r="J40" s="125" t="s">
        <v>264</v>
      </c>
      <c r="K40" s="125" t="s">
        <v>510</v>
      </c>
      <c r="L40" s="125" t="s">
        <v>272</v>
      </c>
      <c r="M40" s="125" t="s">
        <v>285</v>
      </c>
      <c r="N40" s="126">
        <v>46112</v>
      </c>
      <c r="O40" s="125">
        <v>6</v>
      </c>
      <c r="P40" s="125" t="s">
        <v>539</v>
      </c>
      <c r="Q40" s="125"/>
      <c r="R40" s="125"/>
      <c r="S40" s="125" t="s">
        <v>540</v>
      </c>
      <c r="T40" s="127"/>
      <c r="U40" s="125" t="s">
        <v>1317</v>
      </c>
      <c r="V40" s="125" t="s">
        <v>1318</v>
      </c>
      <c r="W40" s="125" t="s">
        <v>1319</v>
      </c>
      <c r="X40" s="125" t="s">
        <v>1320</v>
      </c>
    </row>
    <row r="41" spans="1:24" ht="190" x14ac:dyDescent="0.25">
      <c r="A41" s="125" t="s">
        <v>461</v>
      </c>
      <c r="B41" s="126" t="s">
        <v>541</v>
      </c>
      <c r="C41" s="126" t="s">
        <v>542</v>
      </c>
      <c r="D41" s="126" t="s">
        <v>280</v>
      </c>
      <c r="E41" s="125" t="s">
        <v>543</v>
      </c>
      <c r="F41" s="125" t="s">
        <v>544</v>
      </c>
      <c r="G41" s="125" t="s">
        <v>545</v>
      </c>
      <c r="H41" s="125" t="s">
        <v>546</v>
      </c>
      <c r="I41" s="125" t="s">
        <v>547</v>
      </c>
      <c r="J41" s="125" t="s">
        <v>264</v>
      </c>
      <c r="K41" s="125" t="s">
        <v>510</v>
      </c>
      <c r="L41" s="125" t="s">
        <v>272</v>
      </c>
      <c r="M41" s="125" t="s">
        <v>285</v>
      </c>
      <c r="N41" s="126">
        <v>46112</v>
      </c>
      <c r="O41" s="125">
        <v>6</v>
      </c>
      <c r="P41" s="125" t="s">
        <v>548</v>
      </c>
      <c r="Q41" s="125"/>
      <c r="R41" s="125"/>
      <c r="S41" s="125" t="s">
        <v>549</v>
      </c>
      <c r="T41" s="127"/>
      <c r="U41" s="125" t="s">
        <v>1321</v>
      </c>
      <c r="V41" s="125" t="s">
        <v>1322</v>
      </c>
      <c r="W41" s="125" t="s">
        <v>1323</v>
      </c>
      <c r="X41" s="125" t="s">
        <v>1324</v>
      </c>
    </row>
    <row r="42" spans="1:24" ht="210" x14ac:dyDescent="0.25">
      <c r="A42" s="125" t="s">
        <v>461</v>
      </c>
      <c r="B42" s="126" t="s">
        <v>550</v>
      </c>
      <c r="C42" s="126" t="s">
        <v>551</v>
      </c>
      <c r="D42" s="126" t="s">
        <v>280</v>
      </c>
      <c r="E42" s="125" t="s">
        <v>552</v>
      </c>
      <c r="F42" s="125" t="s">
        <v>553</v>
      </c>
      <c r="G42" s="125" t="s">
        <v>554</v>
      </c>
      <c r="H42" s="125" t="s">
        <v>555</v>
      </c>
      <c r="I42" s="125" t="s">
        <v>289</v>
      </c>
      <c r="J42" s="125" t="s">
        <v>284</v>
      </c>
      <c r="K42" s="125" t="s">
        <v>510</v>
      </c>
      <c r="L42" s="125" t="s">
        <v>266</v>
      </c>
      <c r="M42" s="125" t="s">
        <v>353</v>
      </c>
      <c r="N42" s="126">
        <v>45747</v>
      </c>
      <c r="O42" s="125">
        <v>5</v>
      </c>
      <c r="P42" s="125" t="s">
        <v>556</v>
      </c>
      <c r="Q42" s="125">
        <v>0</v>
      </c>
      <c r="R42" s="125">
        <v>10000</v>
      </c>
      <c r="S42" s="125"/>
      <c r="T42" s="127">
        <v>17192</v>
      </c>
      <c r="U42" s="125"/>
      <c r="V42" s="125"/>
      <c r="W42" s="125" t="s">
        <v>1418</v>
      </c>
      <c r="X42" s="125" t="s">
        <v>1419</v>
      </c>
    </row>
    <row r="43" spans="1:24" ht="90" x14ac:dyDescent="0.25">
      <c r="A43" s="125" t="s">
        <v>461</v>
      </c>
      <c r="B43" s="126" t="s">
        <v>1139</v>
      </c>
      <c r="C43" s="126" t="s">
        <v>1140</v>
      </c>
      <c r="D43" s="126" t="s">
        <v>280</v>
      </c>
      <c r="E43" s="125" t="s">
        <v>1141</v>
      </c>
      <c r="F43" s="125" t="s">
        <v>1142</v>
      </c>
      <c r="G43" s="125" t="s">
        <v>1143</v>
      </c>
      <c r="H43" s="125" t="s">
        <v>1144</v>
      </c>
      <c r="I43" s="125" t="s">
        <v>263</v>
      </c>
      <c r="J43" s="125" t="s">
        <v>264</v>
      </c>
      <c r="K43" s="125" t="s">
        <v>293</v>
      </c>
      <c r="L43" s="125" t="s">
        <v>287</v>
      </c>
      <c r="M43" s="125" t="s">
        <v>415</v>
      </c>
      <c r="N43" s="126">
        <v>45838</v>
      </c>
      <c r="O43" s="125">
        <v>5</v>
      </c>
      <c r="P43" s="125" t="s">
        <v>1420</v>
      </c>
      <c r="Q43" s="125"/>
      <c r="R43" s="125"/>
      <c r="S43" s="125" t="s">
        <v>1145</v>
      </c>
      <c r="T43" s="127"/>
      <c r="U43" s="125" t="s">
        <v>1421</v>
      </c>
      <c r="V43" s="125" t="s">
        <v>1422</v>
      </c>
      <c r="W43" s="125" t="s">
        <v>1423</v>
      </c>
      <c r="X43" s="125" t="s">
        <v>1424</v>
      </c>
    </row>
    <row r="44" spans="1:24" ht="120" x14ac:dyDescent="0.25">
      <c r="A44" s="125" t="s">
        <v>557</v>
      </c>
      <c r="B44" s="126" t="s">
        <v>558</v>
      </c>
      <c r="C44" s="126" t="s">
        <v>559</v>
      </c>
      <c r="D44" s="126" t="s">
        <v>262</v>
      </c>
      <c r="E44" s="125" t="s">
        <v>561</v>
      </c>
      <c r="F44" s="125" t="s">
        <v>562</v>
      </c>
      <c r="G44" s="125" t="s">
        <v>563</v>
      </c>
      <c r="H44" s="125" t="s">
        <v>564</v>
      </c>
      <c r="I44" s="125" t="s">
        <v>263</v>
      </c>
      <c r="J44" s="125" t="s">
        <v>264</v>
      </c>
      <c r="K44" s="125" t="s">
        <v>560</v>
      </c>
      <c r="L44" s="125" t="s">
        <v>266</v>
      </c>
      <c r="M44" s="125" t="s">
        <v>524</v>
      </c>
      <c r="N44" s="126">
        <v>45699</v>
      </c>
      <c r="O44" s="125">
        <v>4</v>
      </c>
      <c r="P44" s="125" t="s">
        <v>565</v>
      </c>
      <c r="Q44" s="125"/>
      <c r="R44" s="125"/>
      <c r="S44" s="125" t="s">
        <v>566</v>
      </c>
      <c r="T44" s="127"/>
      <c r="U44" s="125" t="s">
        <v>1146</v>
      </c>
      <c r="V44" s="125" t="s">
        <v>1147</v>
      </c>
      <c r="W44" s="125" t="s">
        <v>1148</v>
      </c>
      <c r="X44" s="125" t="s">
        <v>1149</v>
      </c>
    </row>
    <row r="45" spans="1:24" ht="120" x14ac:dyDescent="0.25">
      <c r="A45" s="125" t="s">
        <v>557</v>
      </c>
      <c r="B45" s="126" t="s">
        <v>567</v>
      </c>
      <c r="C45" s="126" t="s">
        <v>568</v>
      </c>
      <c r="D45" s="126" t="s">
        <v>280</v>
      </c>
      <c r="E45" s="125" t="s">
        <v>569</v>
      </c>
      <c r="F45" s="125" t="s">
        <v>570</v>
      </c>
      <c r="G45" s="125" t="s">
        <v>571</v>
      </c>
      <c r="H45" s="125" t="s">
        <v>572</v>
      </c>
      <c r="I45" s="125" t="s">
        <v>263</v>
      </c>
      <c r="J45" s="125" t="s">
        <v>264</v>
      </c>
      <c r="K45" s="125" t="s">
        <v>560</v>
      </c>
      <c r="L45" s="125" t="s">
        <v>272</v>
      </c>
      <c r="M45" s="125" t="s">
        <v>273</v>
      </c>
      <c r="N45" s="126">
        <v>46022</v>
      </c>
      <c r="O45" s="125">
        <v>5</v>
      </c>
      <c r="P45" s="125" t="s">
        <v>573</v>
      </c>
      <c r="Q45" s="125"/>
      <c r="R45" s="125"/>
      <c r="S45" s="125" t="s">
        <v>1425</v>
      </c>
      <c r="T45" s="127"/>
      <c r="U45" s="125" t="s">
        <v>574</v>
      </c>
      <c r="V45" s="125" t="s">
        <v>575</v>
      </c>
      <c r="W45" s="125" t="s">
        <v>576</v>
      </c>
      <c r="X45" s="125" t="s">
        <v>577</v>
      </c>
    </row>
    <row r="46" spans="1:24" ht="200" x14ac:dyDescent="0.25">
      <c r="A46" s="125" t="s">
        <v>557</v>
      </c>
      <c r="B46" s="126" t="s">
        <v>578</v>
      </c>
      <c r="C46" s="126" t="s">
        <v>579</v>
      </c>
      <c r="D46" s="126" t="s">
        <v>280</v>
      </c>
      <c r="E46" s="125" t="s">
        <v>580</v>
      </c>
      <c r="F46" s="125" t="s">
        <v>581</v>
      </c>
      <c r="G46" s="125" t="s">
        <v>582</v>
      </c>
      <c r="H46" s="125" t="s">
        <v>583</v>
      </c>
      <c r="I46" s="125" t="s">
        <v>584</v>
      </c>
      <c r="J46" s="125" t="s">
        <v>284</v>
      </c>
      <c r="K46" s="125" t="s">
        <v>560</v>
      </c>
      <c r="L46" s="125" t="s">
        <v>287</v>
      </c>
      <c r="M46" s="125" t="s">
        <v>313</v>
      </c>
      <c r="N46" s="126">
        <v>45657</v>
      </c>
      <c r="O46" s="125">
        <v>4</v>
      </c>
      <c r="P46" s="125" t="s">
        <v>585</v>
      </c>
      <c r="Q46" s="125">
        <v>0</v>
      </c>
      <c r="R46" s="125">
        <v>59.8</v>
      </c>
      <c r="S46" s="125"/>
      <c r="T46" s="127">
        <v>49.700083999999997</v>
      </c>
      <c r="U46" s="125"/>
      <c r="V46" s="125"/>
      <c r="W46" s="125" t="s">
        <v>1426</v>
      </c>
      <c r="X46" s="125" t="s">
        <v>1427</v>
      </c>
    </row>
    <row r="47" spans="1:24" ht="190" x14ac:dyDescent="0.25">
      <c r="A47" s="125" t="s">
        <v>557</v>
      </c>
      <c r="B47" s="126" t="s">
        <v>586</v>
      </c>
      <c r="C47" s="126" t="s">
        <v>587</v>
      </c>
      <c r="D47" s="126" t="s">
        <v>280</v>
      </c>
      <c r="E47" s="125" t="s">
        <v>588</v>
      </c>
      <c r="F47" s="125" t="s">
        <v>589</v>
      </c>
      <c r="G47" s="125" t="s">
        <v>1150</v>
      </c>
      <c r="H47" s="125" t="s">
        <v>1151</v>
      </c>
      <c r="I47" s="125" t="s">
        <v>289</v>
      </c>
      <c r="J47" s="125" t="s">
        <v>284</v>
      </c>
      <c r="K47" s="125" t="s">
        <v>560</v>
      </c>
      <c r="L47" s="125" t="s">
        <v>287</v>
      </c>
      <c r="M47" s="125" t="s">
        <v>313</v>
      </c>
      <c r="N47" s="126">
        <v>45657</v>
      </c>
      <c r="O47" s="125">
        <v>4</v>
      </c>
      <c r="P47" s="125" t="s">
        <v>1428</v>
      </c>
      <c r="Q47" s="125">
        <v>0</v>
      </c>
      <c r="R47" s="125">
        <v>20</v>
      </c>
      <c r="S47" s="125"/>
      <c r="T47" s="127">
        <v>19</v>
      </c>
      <c r="U47" s="125"/>
      <c r="V47" s="125"/>
      <c r="W47" s="125" t="s">
        <v>1429</v>
      </c>
      <c r="X47" s="125" t="s">
        <v>1325</v>
      </c>
    </row>
    <row r="48" spans="1:24" ht="220" x14ac:dyDescent="0.25">
      <c r="A48" s="125" t="s">
        <v>557</v>
      </c>
      <c r="B48" s="126" t="s">
        <v>590</v>
      </c>
      <c r="C48" s="126" t="s">
        <v>591</v>
      </c>
      <c r="D48" s="126" t="s">
        <v>262</v>
      </c>
      <c r="E48" s="125" t="s">
        <v>592</v>
      </c>
      <c r="F48" s="125" t="s">
        <v>593</v>
      </c>
      <c r="G48" s="125" t="s">
        <v>594</v>
      </c>
      <c r="H48" s="125" t="s">
        <v>595</v>
      </c>
      <c r="I48" s="125" t="s">
        <v>263</v>
      </c>
      <c r="J48" s="125" t="s">
        <v>264</v>
      </c>
      <c r="K48" s="125" t="s">
        <v>560</v>
      </c>
      <c r="L48" s="125" t="s">
        <v>287</v>
      </c>
      <c r="M48" s="125" t="s">
        <v>342</v>
      </c>
      <c r="N48" s="126">
        <v>45473</v>
      </c>
      <c r="O48" s="125">
        <v>4</v>
      </c>
      <c r="P48" s="125" t="s">
        <v>596</v>
      </c>
      <c r="Q48" s="125"/>
      <c r="R48" s="125"/>
      <c r="S48" s="125" t="s">
        <v>597</v>
      </c>
      <c r="T48" s="127"/>
      <c r="U48" s="125" t="s">
        <v>598</v>
      </c>
      <c r="V48" s="125" t="s">
        <v>599</v>
      </c>
      <c r="W48" s="125" t="s">
        <v>1326</v>
      </c>
      <c r="X48" s="125" t="s">
        <v>1327</v>
      </c>
    </row>
    <row r="49" spans="1:24" ht="120" x14ac:dyDescent="0.25">
      <c r="A49" s="125" t="s">
        <v>557</v>
      </c>
      <c r="B49" s="126" t="s">
        <v>600</v>
      </c>
      <c r="C49" s="126" t="s">
        <v>601</v>
      </c>
      <c r="D49" s="126" t="s">
        <v>280</v>
      </c>
      <c r="E49" s="125" t="s">
        <v>602</v>
      </c>
      <c r="F49" s="125" t="s">
        <v>603</v>
      </c>
      <c r="G49" s="125" t="s">
        <v>604</v>
      </c>
      <c r="H49" s="125" t="s">
        <v>605</v>
      </c>
      <c r="I49" s="125" t="s">
        <v>263</v>
      </c>
      <c r="J49" s="125" t="s">
        <v>264</v>
      </c>
      <c r="K49" s="125" t="s">
        <v>560</v>
      </c>
      <c r="L49" s="125" t="s">
        <v>266</v>
      </c>
      <c r="M49" s="125" t="s">
        <v>313</v>
      </c>
      <c r="N49" s="126">
        <v>45657</v>
      </c>
      <c r="O49" s="125">
        <v>4</v>
      </c>
      <c r="P49" s="125" t="s">
        <v>606</v>
      </c>
      <c r="Q49" s="125"/>
      <c r="R49" s="125"/>
      <c r="S49" s="125" t="s">
        <v>607</v>
      </c>
      <c r="T49" s="127"/>
      <c r="U49" s="125" t="s">
        <v>608</v>
      </c>
      <c r="V49" s="125" t="s">
        <v>609</v>
      </c>
      <c r="W49" s="125" t="s">
        <v>608</v>
      </c>
      <c r="X49" s="125" t="s">
        <v>609</v>
      </c>
    </row>
    <row r="50" spans="1:24" ht="409.5" x14ac:dyDescent="0.25">
      <c r="A50" s="125" t="s">
        <v>610</v>
      </c>
      <c r="B50" s="126" t="s">
        <v>612</v>
      </c>
      <c r="C50" s="126" t="s">
        <v>613</v>
      </c>
      <c r="D50" s="126" t="s">
        <v>280</v>
      </c>
      <c r="E50" s="125" t="s">
        <v>614</v>
      </c>
      <c r="F50" s="125" t="s">
        <v>615</v>
      </c>
      <c r="G50" s="125" t="s">
        <v>616</v>
      </c>
      <c r="H50" s="125" t="s">
        <v>617</v>
      </c>
      <c r="I50" s="125" t="s">
        <v>263</v>
      </c>
      <c r="J50" s="125" t="s">
        <v>264</v>
      </c>
      <c r="K50" s="125" t="s">
        <v>293</v>
      </c>
      <c r="L50" s="125" t="s">
        <v>266</v>
      </c>
      <c r="M50" s="125" t="s">
        <v>524</v>
      </c>
      <c r="N50" s="126">
        <v>45382</v>
      </c>
      <c r="O50" s="125">
        <v>4</v>
      </c>
      <c r="P50" s="125" t="s">
        <v>618</v>
      </c>
      <c r="Q50" s="125"/>
      <c r="R50" s="125"/>
      <c r="S50" s="125" t="s">
        <v>619</v>
      </c>
      <c r="T50" s="127"/>
      <c r="U50" s="125" t="s">
        <v>620</v>
      </c>
      <c r="V50" s="125" t="s">
        <v>621</v>
      </c>
      <c r="W50" s="125" t="s">
        <v>620</v>
      </c>
      <c r="X50" s="125" t="s">
        <v>621</v>
      </c>
    </row>
    <row r="51" spans="1:24" ht="130" x14ac:dyDescent="0.25">
      <c r="A51" s="125" t="s">
        <v>610</v>
      </c>
      <c r="B51" s="126" t="s">
        <v>612</v>
      </c>
      <c r="C51" s="126" t="s">
        <v>613</v>
      </c>
      <c r="D51" s="126" t="s">
        <v>280</v>
      </c>
      <c r="E51" s="125" t="s">
        <v>622</v>
      </c>
      <c r="F51" s="125" t="s">
        <v>623</v>
      </c>
      <c r="G51" s="125" t="s">
        <v>624</v>
      </c>
      <c r="H51" s="125" t="s">
        <v>625</v>
      </c>
      <c r="I51" s="125" t="s">
        <v>584</v>
      </c>
      <c r="J51" s="125" t="s">
        <v>284</v>
      </c>
      <c r="K51" s="125" t="s">
        <v>293</v>
      </c>
      <c r="L51" s="125" t="s">
        <v>272</v>
      </c>
      <c r="M51" s="125" t="s">
        <v>415</v>
      </c>
      <c r="N51" s="126">
        <v>45838</v>
      </c>
      <c r="O51" s="125">
        <v>5</v>
      </c>
      <c r="P51" s="125" t="s">
        <v>626</v>
      </c>
      <c r="Q51" s="125">
        <v>0</v>
      </c>
      <c r="R51" s="125">
        <v>98</v>
      </c>
      <c r="S51" s="125"/>
      <c r="T51" s="127">
        <v>84.6</v>
      </c>
      <c r="U51" s="125"/>
      <c r="V51" s="125"/>
      <c r="W51" s="125" t="s">
        <v>1152</v>
      </c>
      <c r="X51" s="125" t="s">
        <v>1430</v>
      </c>
    </row>
    <row r="52" spans="1:24" ht="409.5" x14ac:dyDescent="0.25">
      <c r="A52" s="125" t="s">
        <v>610</v>
      </c>
      <c r="B52" s="126" t="s">
        <v>627</v>
      </c>
      <c r="C52" s="126" t="s">
        <v>628</v>
      </c>
      <c r="D52" s="126" t="s">
        <v>262</v>
      </c>
      <c r="E52" s="125" t="s">
        <v>629</v>
      </c>
      <c r="F52" s="125" t="s">
        <v>630</v>
      </c>
      <c r="G52" s="125" t="s">
        <v>631</v>
      </c>
      <c r="H52" s="125" t="s">
        <v>1153</v>
      </c>
      <c r="I52" s="125" t="s">
        <v>263</v>
      </c>
      <c r="J52" s="125" t="s">
        <v>264</v>
      </c>
      <c r="K52" s="125" t="s">
        <v>425</v>
      </c>
      <c r="L52" s="125" t="s">
        <v>287</v>
      </c>
      <c r="M52" s="125" t="s">
        <v>313</v>
      </c>
      <c r="N52" s="126">
        <v>45657</v>
      </c>
      <c r="O52" s="125">
        <v>4</v>
      </c>
      <c r="P52" s="125" t="s">
        <v>632</v>
      </c>
      <c r="Q52" s="125"/>
      <c r="R52" s="125"/>
      <c r="S52" s="125" t="s">
        <v>633</v>
      </c>
      <c r="T52" s="127"/>
      <c r="U52" s="125" t="s">
        <v>1431</v>
      </c>
      <c r="V52" s="125" t="s">
        <v>1432</v>
      </c>
      <c r="W52" s="125" t="s">
        <v>1433</v>
      </c>
      <c r="X52" s="125" t="s">
        <v>1434</v>
      </c>
    </row>
    <row r="53" spans="1:24" ht="160" x14ac:dyDescent="0.25">
      <c r="A53" s="125" t="s">
        <v>639</v>
      </c>
      <c r="B53" s="126" t="s">
        <v>641</v>
      </c>
      <c r="C53" s="126" t="s">
        <v>642</v>
      </c>
      <c r="D53" s="126" t="s">
        <v>280</v>
      </c>
      <c r="E53" s="125" t="s">
        <v>643</v>
      </c>
      <c r="F53" s="125" t="s">
        <v>644</v>
      </c>
      <c r="G53" s="125" t="s">
        <v>645</v>
      </c>
      <c r="H53" s="125" t="s">
        <v>646</v>
      </c>
      <c r="I53" s="125" t="s">
        <v>263</v>
      </c>
      <c r="J53" s="125" t="s">
        <v>264</v>
      </c>
      <c r="K53" s="125" t="s">
        <v>640</v>
      </c>
      <c r="L53" s="125" t="s">
        <v>266</v>
      </c>
      <c r="M53" s="125" t="s">
        <v>342</v>
      </c>
      <c r="N53" s="126">
        <v>45579</v>
      </c>
      <c r="O53" s="125">
        <v>4</v>
      </c>
      <c r="P53" s="125" t="s">
        <v>647</v>
      </c>
      <c r="Q53" s="125"/>
      <c r="R53" s="125"/>
      <c r="S53" s="125" t="s">
        <v>648</v>
      </c>
      <c r="T53" s="127"/>
      <c r="U53" s="125" t="s">
        <v>649</v>
      </c>
      <c r="V53" s="125" t="s">
        <v>650</v>
      </c>
      <c r="W53" s="125" t="s">
        <v>651</v>
      </c>
      <c r="X53" s="125" t="s">
        <v>652</v>
      </c>
    </row>
    <row r="54" spans="1:24" ht="180" x14ac:dyDescent="0.25">
      <c r="A54" s="125" t="s">
        <v>639</v>
      </c>
      <c r="B54" s="126" t="s">
        <v>653</v>
      </c>
      <c r="C54" s="126" t="s">
        <v>654</v>
      </c>
      <c r="D54" s="126" t="s">
        <v>280</v>
      </c>
      <c r="E54" s="125" t="s">
        <v>655</v>
      </c>
      <c r="F54" s="125" t="s">
        <v>656</v>
      </c>
      <c r="G54" s="125" t="s">
        <v>657</v>
      </c>
      <c r="H54" s="125" t="s">
        <v>658</v>
      </c>
      <c r="I54" s="125" t="s">
        <v>263</v>
      </c>
      <c r="J54" s="125" t="s">
        <v>264</v>
      </c>
      <c r="K54" s="125" t="s">
        <v>640</v>
      </c>
      <c r="L54" s="125" t="s">
        <v>266</v>
      </c>
      <c r="M54" s="125" t="s">
        <v>342</v>
      </c>
      <c r="N54" s="126">
        <v>45579</v>
      </c>
      <c r="O54" s="125">
        <v>4</v>
      </c>
      <c r="P54" s="125" t="s">
        <v>659</v>
      </c>
      <c r="Q54" s="125"/>
      <c r="R54" s="125"/>
      <c r="S54" s="125" t="s">
        <v>660</v>
      </c>
      <c r="T54" s="127"/>
      <c r="U54" s="125" t="s">
        <v>649</v>
      </c>
      <c r="V54" s="125" t="s">
        <v>650</v>
      </c>
      <c r="W54" s="125" t="s">
        <v>661</v>
      </c>
      <c r="X54" s="125" t="s">
        <v>662</v>
      </c>
    </row>
    <row r="55" spans="1:24" ht="170" x14ac:dyDescent="0.25">
      <c r="A55" s="125" t="s">
        <v>639</v>
      </c>
      <c r="B55" s="126" t="s">
        <v>663</v>
      </c>
      <c r="C55" s="126" t="s">
        <v>664</v>
      </c>
      <c r="D55" s="126" t="s">
        <v>280</v>
      </c>
      <c r="E55" s="125" t="s">
        <v>665</v>
      </c>
      <c r="F55" s="125" t="s">
        <v>666</v>
      </c>
      <c r="G55" s="125" t="s">
        <v>667</v>
      </c>
      <c r="H55" s="125" t="s">
        <v>668</v>
      </c>
      <c r="I55" s="125" t="s">
        <v>263</v>
      </c>
      <c r="J55" s="125" t="s">
        <v>264</v>
      </c>
      <c r="K55" s="125" t="s">
        <v>640</v>
      </c>
      <c r="L55" s="125" t="s">
        <v>287</v>
      </c>
      <c r="M55" s="125" t="s">
        <v>353</v>
      </c>
      <c r="N55" s="126">
        <v>45747</v>
      </c>
      <c r="O55" s="125">
        <v>5</v>
      </c>
      <c r="P55" s="125" t="s">
        <v>669</v>
      </c>
      <c r="Q55" s="125"/>
      <c r="R55" s="125"/>
      <c r="S55" s="125" t="s">
        <v>670</v>
      </c>
      <c r="T55" s="127"/>
      <c r="U55" s="125" t="s">
        <v>1435</v>
      </c>
      <c r="V55" s="125" t="s">
        <v>1436</v>
      </c>
      <c r="W55" s="125" t="s">
        <v>1437</v>
      </c>
      <c r="X55" s="125" t="s">
        <v>1438</v>
      </c>
    </row>
    <row r="56" spans="1:24" ht="140" x14ac:dyDescent="0.25">
      <c r="A56" s="125" t="s">
        <v>639</v>
      </c>
      <c r="B56" s="126" t="s">
        <v>663</v>
      </c>
      <c r="C56" s="126" t="s">
        <v>664</v>
      </c>
      <c r="D56" s="126" t="s">
        <v>280</v>
      </c>
      <c r="E56" s="125" t="s">
        <v>671</v>
      </c>
      <c r="F56" s="125" t="s">
        <v>672</v>
      </c>
      <c r="G56" s="125" t="s">
        <v>673</v>
      </c>
      <c r="H56" s="125" t="s">
        <v>674</v>
      </c>
      <c r="I56" s="125" t="s">
        <v>263</v>
      </c>
      <c r="J56" s="125" t="s">
        <v>264</v>
      </c>
      <c r="K56" s="125" t="s">
        <v>640</v>
      </c>
      <c r="L56" s="125" t="s">
        <v>272</v>
      </c>
      <c r="M56" s="125" t="s">
        <v>285</v>
      </c>
      <c r="N56" s="126">
        <v>46112</v>
      </c>
      <c r="O56" s="125">
        <v>6</v>
      </c>
      <c r="P56" s="125" t="s">
        <v>675</v>
      </c>
      <c r="Q56" s="125"/>
      <c r="R56" s="125"/>
      <c r="S56" s="125" t="s">
        <v>670</v>
      </c>
      <c r="T56" s="127"/>
      <c r="U56" s="125" t="s">
        <v>1328</v>
      </c>
      <c r="V56" s="125" t="s">
        <v>1329</v>
      </c>
      <c r="W56" s="125" t="s">
        <v>1330</v>
      </c>
      <c r="X56" s="125" t="s">
        <v>1329</v>
      </c>
    </row>
    <row r="57" spans="1:24" ht="130" x14ac:dyDescent="0.25">
      <c r="A57" s="125" t="s">
        <v>639</v>
      </c>
      <c r="B57" s="126" t="s">
        <v>676</v>
      </c>
      <c r="C57" s="126" t="s">
        <v>677</v>
      </c>
      <c r="D57" s="126" t="s">
        <v>280</v>
      </c>
      <c r="E57" s="125" t="s">
        <v>678</v>
      </c>
      <c r="F57" s="125" t="s">
        <v>679</v>
      </c>
      <c r="G57" s="125" t="s">
        <v>680</v>
      </c>
      <c r="H57" s="125" t="s">
        <v>681</v>
      </c>
      <c r="I57" s="125" t="s">
        <v>263</v>
      </c>
      <c r="J57" s="125" t="s">
        <v>264</v>
      </c>
      <c r="K57" s="125" t="s">
        <v>640</v>
      </c>
      <c r="L57" s="125" t="s">
        <v>287</v>
      </c>
      <c r="M57" s="125" t="s">
        <v>353</v>
      </c>
      <c r="N57" s="126">
        <v>45747</v>
      </c>
      <c r="O57" s="125">
        <v>5</v>
      </c>
      <c r="P57" s="125" t="s">
        <v>682</v>
      </c>
      <c r="Q57" s="125"/>
      <c r="R57" s="125"/>
      <c r="S57" s="125" t="s">
        <v>670</v>
      </c>
      <c r="T57" s="127"/>
      <c r="U57" s="125" t="s">
        <v>1439</v>
      </c>
      <c r="V57" s="125" t="s">
        <v>1440</v>
      </c>
      <c r="W57" s="125" t="s">
        <v>1441</v>
      </c>
      <c r="X57" s="125" t="s">
        <v>1442</v>
      </c>
    </row>
    <row r="58" spans="1:24" ht="270" x14ac:dyDescent="0.25">
      <c r="A58" s="125" t="s">
        <v>639</v>
      </c>
      <c r="B58" s="126" t="s">
        <v>683</v>
      </c>
      <c r="C58" s="126" t="s">
        <v>684</v>
      </c>
      <c r="D58" s="126" t="s">
        <v>280</v>
      </c>
      <c r="E58" s="125" t="s">
        <v>685</v>
      </c>
      <c r="F58" s="125" t="s">
        <v>686</v>
      </c>
      <c r="G58" s="125" t="s">
        <v>687</v>
      </c>
      <c r="H58" s="125" t="s">
        <v>688</v>
      </c>
      <c r="I58" s="125" t="s">
        <v>263</v>
      </c>
      <c r="J58" s="125" t="s">
        <v>264</v>
      </c>
      <c r="K58" s="125" t="s">
        <v>640</v>
      </c>
      <c r="L58" s="125" t="s">
        <v>266</v>
      </c>
      <c r="M58" s="125" t="s">
        <v>299</v>
      </c>
      <c r="N58" s="126">
        <v>45645</v>
      </c>
      <c r="O58" s="125">
        <v>4</v>
      </c>
      <c r="P58" s="125" t="s">
        <v>689</v>
      </c>
      <c r="Q58" s="125"/>
      <c r="R58" s="125"/>
      <c r="S58" s="125" t="s">
        <v>690</v>
      </c>
      <c r="T58" s="127"/>
      <c r="U58" s="125" t="s">
        <v>691</v>
      </c>
      <c r="V58" s="125" t="s">
        <v>692</v>
      </c>
      <c r="W58" s="125" t="s">
        <v>693</v>
      </c>
      <c r="X58" s="125" t="s">
        <v>694</v>
      </c>
    </row>
    <row r="59" spans="1:24" ht="409.5" x14ac:dyDescent="0.25">
      <c r="A59" s="125" t="s">
        <v>639</v>
      </c>
      <c r="B59" s="126" t="s">
        <v>695</v>
      </c>
      <c r="C59" s="126" t="s">
        <v>696</v>
      </c>
      <c r="D59" s="126" t="s">
        <v>280</v>
      </c>
      <c r="E59" s="125" t="s">
        <v>697</v>
      </c>
      <c r="F59" s="125" t="s">
        <v>698</v>
      </c>
      <c r="G59" s="125" t="s">
        <v>1154</v>
      </c>
      <c r="H59" s="125" t="s">
        <v>1155</v>
      </c>
      <c r="I59" s="125" t="s">
        <v>263</v>
      </c>
      <c r="J59" s="125" t="s">
        <v>264</v>
      </c>
      <c r="K59" s="125" t="s">
        <v>347</v>
      </c>
      <c r="L59" s="125" t="s">
        <v>287</v>
      </c>
      <c r="M59" s="125" t="s">
        <v>353</v>
      </c>
      <c r="N59" s="126">
        <v>45747</v>
      </c>
      <c r="O59" s="125">
        <v>5</v>
      </c>
      <c r="P59" s="125" t="s">
        <v>699</v>
      </c>
      <c r="Q59" s="125"/>
      <c r="R59" s="125"/>
      <c r="S59" s="125" t="s">
        <v>700</v>
      </c>
      <c r="T59" s="127"/>
      <c r="U59" s="125" t="s">
        <v>701</v>
      </c>
      <c r="V59" s="125" t="s">
        <v>702</v>
      </c>
      <c r="W59" s="125" t="s">
        <v>1443</v>
      </c>
      <c r="X59" s="125" t="s">
        <v>1444</v>
      </c>
    </row>
    <row r="60" spans="1:24" ht="100" x14ac:dyDescent="0.25">
      <c r="A60" s="125" t="s">
        <v>639</v>
      </c>
      <c r="B60" s="126" t="s">
        <v>703</v>
      </c>
      <c r="C60" s="126" t="s">
        <v>704</v>
      </c>
      <c r="D60" s="126" t="s">
        <v>280</v>
      </c>
      <c r="E60" s="125" t="s">
        <v>705</v>
      </c>
      <c r="F60" s="125" t="s">
        <v>706</v>
      </c>
      <c r="G60" s="125" t="s">
        <v>707</v>
      </c>
      <c r="H60" s="125" t="s">
        <v>708</v>
      </c>
      <c r="I60" s="125" t="s">
        <v>263</v>
      </c>
      <c r="J60" s="125" t="s">
        <v>264</v>
      </c>
      <c r="K60" s="125" t="s">
        <v>347</v>
      </c>
      <c r="L60" s="125" t="s">
        <v>272</v>
      </c>
      <c r="M60" s="125" t="s">
        <v>273</v>
      </c>
      <c r="N60" s="126">
        <v>46022</v>
      </c>
      <c r="O60" s="125">
        <v>5</v>
      </c>
      <c r="P60" s="125" t="s">
        <v>709</v>
      </c>
      <c r="Q60" s="125"/>
      <c r="R60" s="125"/>
      <c r="S60" s="125" t="s">
        <v>710</v>
      </c>
      <c r="T60" s="127"/>
      <c r="U60" s="125" t="s">
        <v>711</v>
      </c>
      <c r="V60" s="125" t="s">
        <v>712</v>
      </c>
      <c r="W60" s="125" t="s">
        <v>713</v>
      </c>
      <c r="X60" s="125" t="s">
        <v>714</v>
      </c>
    </row>
    <row r="61" spans="1:24" ht="120" x14ac:dyDescent="0.25">
      <c r="A61" s="125" t="s">
        <v>639</v>
      </c>
      <c r="B61" s="126" t="s">
        <v>703</v>
      </c>
      <c r="C61" s="126" t="s">
        <v>704</v>
      </c>
      <c r="D61" s="126" t="s">
        <v>280</v>
      </c>
      <c r="E61" s="125" t="s">
        <v>715</v>
      </c>
      <c r="F61" s="125" t="s">
        <v>716</v>
      </c>
      <c r="G61" s="125" t="s">
        <v>717</v>
      </c>
      <c r="H61" s="125" t="s">
        <v>718</v>
      </c>
      <c r="I61" s="125" t="s">
        <v>370</v>
      </c>
      <c r="J61" s="125" t="s">
        <v>284</v>
      </c>
      <c r="K61" s="125" t="s">
        <v>347</v>
      </c>
      <c r="L61" s="125" t="s">
        <v>287</v>
      </c>
      <c r="M61" s="125" t="s">
        <v>353</v>
      </c>
      <c r="N61" s="126">
        <v>45747</v>
      </c>
      <c r="O61" s="125">
        <v>5</v>
      </c>
      <c r="P61" s="125" t="s">
        <v>719</v>
      </c>
      <c r="Q61" s="125">
        <v>40</v>
      </c>
      <c r="R61" s="125">
        <v>60</v>
      </c>
      <c r="S61" s="125"/>
      <c r="T61" s="127">
        <v>45</v>
      </c>
      <c r="U61" s="125"/>
      <c r="V61" s="125"/>
      <c r="W61" s="125" t="s">
        <v>720</v>
      </c>
      <c r="X61" s="125" t="s">
        <v>721</v>
      </c>
    </row>
    <row r="62" spans="1:24" ht="120" x14ac:dyDescent="0.25">
      <c r="A62" s="125" t="s">
        <v>639</v>
      </c>
      <c r="B62" s="126" t="s">
        <v>703</v>
      </c>
      <c r="C62" s="126" t="s">
        <v>704</v>
      </c>
      <c r="D62" s="126" t="s">
        <v>280</v>
      </c>
      <c r="E62" s="125" t="s">
        <v>722</v>
      </c>
      <c r="F62" s="125" t="s">
        <v>723</v>
      </c>
      <c r="G62" s="125" t="s">
        <v>724</v>
      </c>
      <c r="H62" s="125" t="s">
        <v>725</v>
      </c>
      <c r="I62" s="125" t="s">
        <v>289</v>
      </c>
      <c r="J62" s="125" t="s">
        <v>284</v>
      </c>
      <c r="K62" s="125" t="s">
        <v>347</v>
      </c>
      <c r="L62" s="125" t="s">
        <v>272</v>
      </c>
      <c r="M62" s="125" t="s">
        <v>415</v>
      </c>
      <c r="N62" s="126">
        <v>45838</v>
      </c>
      <c r="O62" s="125">
        <v>5</v>
      </c>
      <c r="P62" s="125" t="s">
        <v>726</v>
      </c>
      <c r="Q62" s="125">
        <v>0</v>
      </c>
      <c r="R62" s="125">
        <v>20</v>
      </c>
      <c r="S62" s="125"/>
      <c r="T62" s="127">
        <v>2</v>
      </c>
      <c r="U62" s="125"/>
      <c r="V62" s="125"/>
      <c r="W62" s="125" t="s">
        <v>727</v>
      </c>
      <c r="X62" s="125" t="s">
        <v>728</v>
      </c>
    </row>
    <row r="63" spans="1:24" ht="80" x14ac:dyDescent="0.25">
      <c r="A63" s="125" t="s">
        <v>639</v>
      </c>
      <c r="B63" s="126" t="s">
        <v>703</v>
      </c>
      <c r="C63" s="126" t="s">
        <v>704</v>
      </c>
      <c r="D63" s="126" t="s">
        <v>280</v>
      </c>
      <c r="E63" s="125" t="s">
        <v>729</v>
      </c>
      <c r="F63" s="125" t="s">
        <v>730</v>
      </c>
      <c r="G63" s="125" t="s">
        <v>731</v>
      </c>
      <c r="H63" s="125" t="s">
        <v>732</v>
      </c>
      <c r="I63" s="125" t="s">
        <v>289</v>
      </c>
      <c r="J63" s="125" t="s">
        <v>284</v>
      </c>
      <c r="K63" s="125" t="s">
        <v>347</v>
      </c>
      <c r="L63" s="125" t="s">
        <v>266</v>
      </c>
      <c r="M63" s="125" t="s">
        <v>353</v>
      </c>
      <c r="N63" s="126">
        <v>45747</v>
      </c>
      <c r="O63" s="125">
        <v>5</v>
      </c>
      <c r="P63" s="125" t="s">
        <v>733</v>
      </c>
      <c r="Q63" s="125">
        <v>0</v>
      </c>
      <c r="R63" s="125"/>
      <c r="S63" s="125"/>
      <c r="T63" s="127">
        <v>238</v>
      </c>
      <c r="U63" s="125"/>
      <c r="V63" s="125"/>
      <c r="W63" s="125" t="s">
        <v>1445</v>
      </c>
      <c r="X63" s="125" t="s">
        <v>1446</v>
      </c>
    </row>
    <row r="64" spans="1:24" ht="150" x14ac:dyDescent="0.25">
      <c r="A64" s="125" t="s">
        <v>639</v>
      </c>
      <c r="B64" s="126" t="s">
        <v>734</v>
      </c>
      <c r="C64" s="126" t="s">
        <v>735</v>
      </c>
      <c r="D64" s="126" t="s">
        <v>280</v>
      </c>
      <c r="E64" s="125" t="s">
        <v>736</v>
      </c>
      <c r="F64" s="125" t="s">
        <v>737</v>
      </c>
      <c r="G64" s="125" t="s">
        <v>738</v>
      </c>
      <c r="H64" s="125" t="s">
        <v>739</v>
      </c>
      <c r="I64" s="125" t="s">
        <v>263</v>
      </c>
      <c r="J64" s="125" t="s">
        <v>264</v>
      </c>
      <c r="K64" s="125" t="s">
        <v>741</v>
      </c>
      <c r="L64" s="125" t="s">
        <v>266</v>
      </c>
      <c r="M64" s="125" t="s">
        <v>353</v>
      </c>
      <c r="N64" s="126">
        <v>45658</v>
      </c>
      <c r="O64" s="125">
        <v>5</v>
      </c>
      <c r="P64" s="125" t="s">
        <v>742</v>
      </c>
      <c r="Q64" s="125"/>
      <c r="R64" s="125"/>
      <c r="S64" s="125" t="s">
        <v>743</v>
      </c>
      <c r="T64" s="127"/>
      <c r="U64" s="125" t="s">
        <v>1331</v>
      </c>
      <c r="V64" s="125" t="s">
        <v>744</v>
      </c>
      <c r="W64" s="125" t="s">
        <v>1332</v>
      </c>
      <c r="X64" s="125" t="s">
        <v>740</v>
      </c>
    </row>
    <row r="65" spans="1:24" ht="330" x14ac:dyDescent="0.25">
      <c r="A65" s="125" t="s">
        <v>639</v>
      </c>
      <c r="B65" s="126" t="s">
        <v>734</v>
      </c>
      <c r="C65" s="126" t="s">
        <v>735</v>
      </c>
      <c r="D65" s="126" t="s">
        <v>280</v>
      </c>
      <c r="E65" s="125" t="s">
        <v>745</v>
      </c>
      <c r="F65" s="125" t="s">
        <v>746</v>
      </c>
      <c r="G65" s="125" t="s">
        <v>1156</v>
      </c>
      <c r="H65" s="125" t="s">
        <v>1157</v>
      </c>
      <c r="I65" s="125" t="s">
        <v>289</v>
      </c>
      <c r="J65" s="125" t="s">
        <v>284</v>
      </c>
      <c r="K65" s="125" t="s">
        <v>741</v>
      </c>
      <c r="L65" s="125" t="s">
        <v>266</v>
      </c>
      <c r="M65" s="125" t="s">
        <v>313</v>
      </c>
      <c r="N65" s="126">
        <v>45638</v>
      </c>
      <c r="O65" s="125">
        <v>4</v>
      </c>
      <c r="P65" s="125" t="s">
        <v>1333</v>
      </c>
      <c r="Q65" s="125">
        <v>10</v>
      </c>
      <c r="R65" s="125">
        <v>10</v>
      </c>
      <c r="S65" s="125"/>
      <c r="T65" s="127">
        <v>10</v>
      </c>
      <c r="U65" s="125"/>
      <c r="V65" s="125"/>
      <c r="W65" s="125" t="s">
        <v>1334</v>
      </c>
      <c r="X65" s="125" t="s">
        <v>1335</v>
      </c>
    </row>
    <row r="66" spans="1:24" ht="320" x14ac:dyDescent="0.25">
      <c r="A66" s="125" t="s">
        <v>639</v>
      </c>
      <c r="B66" s="126" t="s">
        <v>734</v>
      </c>
      <c r="C66" s="126" t="s">
        <v>735</v>
      </c>
      <c r="D66" s="126" t="s">
        <v>280</v>
      </c>
      <c r="E66" s="125" t="s">
        <v>747</v>
      </c>
      <c r="F66" s="125" t="s">
        <v>748</v>
      </c>
      <c r="G66" s="125" t="s">
        <v>749</v>
      </c>
      <c r="H66" s="125" t="s">
        <v>750</v>
      </c>
      <c r="I66" s="125" t="s">
        <v>263</v>
      </c>
      <c r="J66" s="125" t="s">
        <v>264</v>
      </c>
      <c r="K66" s="125" t="s">
        <v>741</v>
      </c>
      <c r="L66" s="125" t="s">
        <v>287</v>
      </c>
      <c r="M66" s="125" t="s">
        <v>313</v>
      </c>
      <c r="N66" s="126">
        <v>45657</v>
      </c>
      <c r="O66" s="125">
        <v>4</v>
      </c>
      <c r="P66" s="125" t="s">
        <v>751</v>
      </c>
      <c r="Q66" s="125"/>
      <c r="R66" s="125"/>
      <c r="S66" s="125" t="s">
        <v>752</v>
      </c>
      <c r="T66" s="127"/>
      <c r="U66" s="125" t="s">
        <v>1336</v>
      </c>
      <c r="V66" s="125" t="s">
        <v>1337</v>
      </c>
      <c r="W66" s="125" t="s">
        <v>1338</v>
      </c>
      <c r="X66" s="125" t="s">
        <v>1339</v>
      </c>
    </row>
    <row r="67" spans="1:24" ht="110" x14ac:dyDescent="0.25">
      <c r="A67" s="125" t="s">
        <v>639</v>
      </c>
      <c r="B67" s="126" t="s">
        <v>753</v>
      </c>
      <c r="C67" s="126" t="s">
        <v>754</v>
      </c>
      <c r="D67" s="126" t="s">
        <v>262</v>
      </c>
      <c r="E67" s="125" t="s">
        <v>756</v>
      </c>
      <c r="F67" s="125" t="s">
        <v>757</v>
      </c>
      <c r="G67" s="125" t="s">
        <v>758</v>
      </c>
      <c r="H67" s="125" t="s">
        <v>759</v>
      </c>
      <c r="I67" s="125" t="s">
        <v>263</v>
      </c>
      <c r="J67" s="125" t="s">
        <v>264</v>
      </c>
      <c r="K67" s="125" t="s">
        <v>755</v>
      </c>
      <c r="L67" s="125" t="s">
        <v>272</v>
      </c>
      <c r="M67" s="125" t="s">
        <v>273</v>
      </c>
      <c r="N67" s="126">
        <v>46022</v>
      </c>
      <c r="O67" s="125">
        <v>5</v>
      </c>
      <c r="P67" s="125" t="s">
        <v>760</v>
      </c>
      <c r="Q67" s="125"/>
      <c r="R67" s="125"/>
      <c r="S67" s="125" t="s">
        <v>758</v>
      </c>
      <c r="T67" s="127"/>
      <c r="U67" s="125" t="s">
        <v>1340</v>
      </c>
      <c r="V67" s="125" t="s">
        <v>1341</v>
      </c>
      <c r="W67" s="125"/>
      <c r="X67" s="125"/>
    </row>
    <row r="68" spans="1:24" ht="100" x14ac:dyDescent="0.25">
      <c r="A68" s="125" t="s">
        <v>639</v>
      </c>
      <c r="B68" s="126" t="s">
        <v>761</v>
      </c>
      <c r="C68" s="126" t="s">
        <v>1158</v>
      </c>
      <c r="D68" s="126" t="s">
        <v>280</v>
      </c>
      <c r="E68" s="125" t="s">
        <v>1159</v>
      </c>
      <c r="F68" s="125" t="s">
        <v>1160</v>
      </c>
      <c r="G68" s="125" t="s">
        <v>1161</v>
      </c>
      <c r="H68" s="125" t="s">
        <v>1162</v>
      </c>
      <c r="I68" s="125" t="s">
        <v>289</v>
      </c>
      <c r="J68" s="125" t="s">
        <v>284</v>
      </c>
      <c r="K68" s="125" t="s">
        <v>755</v>
      </c>
      <c r="L68" s="125" t="s">
        <v>272</v>
      </c>
      <c r="M68" s="125" t="s">
        <v>273</v>
      </c>
      <c r="N68" s="126">
        <v>46022</v>
      </c>
      <c r="O68" s="125">
        <v>5</v>
      </c>
      <c r="P68" s="125" t="s">
        <v>1163</v>
      </c>
      <c r="Q68" s="125">
        <v>0</v>
      </c>
      <c r="R68" s="125">
        <v>16232</v>
      </c>
      <c r="S68" s="125"/>
      <c r="T68" s="127"/>
      <c r="U68" s="125"/>
      <c r="V68" s="125"/>
      <c r="W68" s="125" t="s">
        <v>1342</v>
      </c>
      <c r="X68" s="125" t="s">
        <v>1343</v>
      </c>
    </row>
    <row r="69" spans="1:24" ht="110" x14ac:dyDescent="0.25">
      <c r="A69" s="125" t="s">
        <v>639</v>
      </c>
      <c r="B69" s="126" t="s">
        <v>763</v>
      </c>
      <c r="C69" s="126" t="s">
        <v>1164</v>
      </c>
      <c r="D69" s="126" t="s">
        <v>280</v>
      </c>
      <c r="E69" s="125" t="s">
        <v>1165</v>
      </c>
      <c r="F69" s="125" t="s">
        <v>1166</v>
      </c>
      <c r="G69" s="125" t="s">
        <v>1161</v>
      </c>
      <c r="H69" s="125" t="s">
        <v>1167</v>
      </c>
      <c r="I69" s="125" t="s">
        <v>289</v>
      </c>
      <c r="J69" s="125" t="s">
        <v>284</v>
      </c>
      <c r="K69" s="125" t="s">
        <v>755</v>
      </c>
      <c r="L69" s="125" t="s">
        <v>272</v>
      </c>
      <c r="M69" s="125" t="s">
        <v>273</v>
      </c>
      <c r="N69" s="126">
        <v>46022</v>
      </c>
      <c r="O69" s="125">
        <v>5</v>
      </c>
      <c r="P69" s="125" t="s">
        <v>1168</v>
      </c>
      <c r="Q69" s="125">
        <v>0</v>
      </c>
      <c r="R69" s="125">
        <v>20011</v>
      </c>
      <c r="S69" s="125"/>
      <c r="T69" s="127">
        <v>24976</v>
      </c>
      <c r="U69" s="125"/>
      <c r="V69" s="125"/>
      <c r="W69" s="125" t="s">
        <v>1344</v>
      </c>
      <c r="X69" s="125" t="s">
        <v>1100</v>
      </c>
    </row>
    <row r="70" spans="1:24" ht="190" x14ac:dyDescent="0.25">
      <c r="A70" s="125" t="s">
        <v>639</v>
      </c>
      <c r="B70" s="126" t="s">
        <v>764</v>
      </c>
      <c r="C70" s="126" t="s">
        <v>765</v>
      </c>
      <c r="D70" s="126" t="s">
        <v>280</v>
      </c>
      <c r="E70" s="125" t="s">
        <v>766</v>
      </c>
      <c r="F70" s="125" t="s">
        <v>767</v>
      </c>
      <c r="G70" s="125" t="s">
        <v>768</v>
      </c>
      <c r="H70" s="125" t="s">
        <v>769</v>
      </c>
      <c r="I70" s="125" t="s">
        <v>263</v>
      </c>
      <c r="J70" s="125" t="s">
        <v>264</v>
      </c>
      <c r="K70" s="125" t="s">
        <v>755</v>
      </c>
      <c r="L70" s="125" t="s">
        <v>272</v>
      </c>
      <c r="M70" s="125" t="s">
        <v>415</v>
      </c>
      <c r="N70" s="126">
        <v>45838</v>
      </c>
      <c r="O70" s="125">
        <v>5</v>
      </c>
      <c r="P70" s="125" t="s">
        <v>770</v>
      </c>
      <c r="Q70" s="125"/>
      <c r="R70" s="125"/>
      <c r="S70" s="125" t="s">
        <v>771</v>
      </c>
      <c r="T70" s="127"/>
      <c r="U70" s="125" t="s">
        <v>1345</v>
      </c>
      <c r="V70" s="125" t="s">
        <v>1346</v>
      </c>
      <c r="W70" s="125" t="s">
        <v>772</v>
      </c>
      <c r="X70" s="125" t="s">
        <v>773</v>
      </c>
    </row>
    <row r="71" spans="1:24" ht="130" x14ac:dyDescent="0.25">
      <c r="A71" s="125" t="s">
        <v>639</v>
      </c>
      <c r="B71" s="126" t="s">
        <v>764</v>
      </c>
      <c r="C71" s="126" t="s">
        <v>765</v>
      </c>
      <c r="D71" s="126" t="s">
        <v>280</v>
      </c>
      <c r="E71" s="125" t="s">
        <v>774</v>
      </c>
      <c r="F71" s="125" t="s">
        <v>775</v>
      </c>
      <c r="G71" s="125" t="s">
        <v>776</v>
      </c>
      <c r="H71" s="125" t="s">
        <v>777</v>
      </c>
      <c r="I71" s="125" t="s">
        <v>263</v>
      </c>
      <c r="J71" s="125" t="s">
        <v>264</v>
      </c>
      <c r="K71" s="125" t="s">
        <v>755</v>
      </c>
      <c r="L71" s="125" t="s">
        <v>272</v>
      </c>
      <c r="M71" s="125" t="s">
        <v>778</v>
      </c>
      <c r="N71" s="126">
        <v>45930</v>
      </c>
      <c r="O71" s="125">
        <v>5</v>
      </c>
      <c r="P71" s="125" t="s">
        <v>779</v>
      </c>
      <c r="Q71" s="125"/>
      <c r="R71" s="125"/>
      <c r="S71" s="125" t="s">
        <v>780</v>
      </c>
      <c r="T71" s="127"/>
      <c r="U71" s="125" t="s">
        <v>781</v>
      </c>
      <c r="V71" s="125" t="s">
        <v>782</v>
      </c>
      <c r="W71" s="125" t="s">
        <v>783</v>
      </c>
      <c r="X71" s="125" t="s">
        <v>784</v>
      </c>
    </row>
    <row r="72" spans="1:24" ht="370" x14ac:dyDescent="0.25">
      <c r="A72" s="125" t="s">
        <v>639</v>
      </c>
      <c r="B72" s="126" t="s">
        <v>788</v>
      </c>
      <c r="C72" s="126" t="s">
        <v>789</v>
      </c>
      <c r="D72" s="126" t="s">
        <v>262</v>
      </c>
      <c r="E72" s="125" t="s">
        <v>790</v>
      </c>
      <c r="F72" s="125" t="s">
        <v>791</v>
      </c>
      <c r="G72" s="125" t="s">
        <v>792</v>
      </c>
      <c r="H72" s="125" t="s">
        <v>793</v>
      </c>
      <c r="I72" s="125" t="s">
        <v>263</v>
      </c>
      <c r="J72" s="125" t="s">
        <v>264</v>
      </c>
      <c r="K72" s="125" t="s">
        <v>640</v>
      </c>
      <c r="L72" s="125" t="s">
        <v>266</v>
      </c>
      <c r="M72" s="125" t="s">
        <v>313</v>
      </c>
      <c r="N72" s="126">
        <v>45657</v>
      </c>
      <c r="O72" s="125">
        <v>4</v>
      </c>
      <c r="P72" s="125" t="s">
        <v>794</v>
      </c>
      <c r="Q72" s="125"/>
      <c r="R72" s="125"/>
      <c r="S72" s="125" t="s">
        <v>795</v>
      </c>
      <c r="T72" s="127"/>
      <c r="U72" s="125" t="s">
        <v>796</v>
      </c>
      <c r="V72" s="125" t="s">
        <v>797</v>
      </c>
      <c r="W72" s="125" t="s">
        <v>798</v>
      </c>
      <c r="X72" s="125" t="s">
        <v>799</v>
      </c>
    </row>
    <row r="73" spans="1:24" ht="200" x14ac:dyDescent="0.25">
      <c r="A73" s="125" t="s">
        <v>800</v>
      </c>
      <c r="B73" s="126" t="s">
        <v>801</v>
      </c>
      <c r="C73" s="126" t="s">
        <v>802</v>
      </c>
      <c r="D73" s="126" t="s">
        <v>262</v>
      </c>
      <c r="E73" s="125" t="s">
        <v>803</v>
      </c>
      <c r="F73" s="125" t="s">
        <v>804</v>
      </c>
      <c r="G73" s="125" t="s">
        <v>805</v>
      </c>
      <c r="H73" s="125" t="s">
        <v>806</v>
      </c>
      <c r="I73" s="125" t="s">
        <v>263</v>
      </c>
      <c r="J73" s="125" t="s">
        <v>264</v>
      </c>
      <c r="K73" s="125" t="s">
        <v>807</v>
      </c>
      <c r="L73" s="125" t="s">
        <v>287</v>
      </c>
      <c r="M73" s="125" t="s">
        <v>313</v>
      </c>
      <c r="N73" s="126">
        <v>45657</v>
      </c>
      <c r="O73" s="125">
        <v>4</v>
      </c>
      <c r="P73" s="125" t="s">
        <v>808</v>
      </c>
      <c r="Q73" s="125"/>
      <c r="R73" s="125"/>
      <c r="S73" s="125" t="s">
        <v>809</v>
      </c>
      <c r="T73" s="127"/>
      <c r="U73" s="125" t="s">
        <v>1347</v>
      </c>
      <c r="V73" s="125" t="s">
        <v>1348</v>
      </c>
      <c r="W73" s="125" t="s">
        <v>810</v>
      </c>
      <c r="X73" s="125" t="s">
        <v>811</v>
      </c>
    </row>
    <row r="74" spans="1:24" ht="200" x14ac:dyDescent="0.25">
      <c r="A74" s="125" t="s">
        <v>800</v>
      </c>
      <c r="B74" s="126" t="s">
        <v>801</v>
      </c>
      <c r="C74" s="126" t="s">
        <v>802</v>
      </c>
      <c r="D74" s="126" t="s">
        <v>262</v>
      </c>
      <c r="E74" s="125" t="s">
        <v>812</v>
      </c>
      <c r="F74" s="125" t="s">
        <v>813</v>
      </c>
      <c r="G74" s="125" t="s">
        <v>814</v>
      </c>
      <c r="H74" s="125" t="s">
        <v>815</v>
      </c>
      <c r="I74" s="125" t="s">
        <v>263</v>
      </c>
      <c r="J74" s="125" t="s">
        <v>264</v>
      </c>
      <c r="K74" s="125" t="s">
        <v>807</v>
      </c>
      <c r="L74" s="125" t="s">
        <v>266</v>
      </c>
      <c r="M74" s="125" t="s">
        <v>524</v>
      </c>
      <c r="N74" s="126">
        <v>45636</v>
      </c>
      <c r="O74" s="125">
        <v>4</v>
      </c>
      <c r="P74" s="125" t="s">
        <v>816</v>
      </c>
      <c r="Q74" s="125"/>
      <c r="R74" s="125"/>
      <c r="S74" s="125" t="s">
        <v>809</v>
      </c>
      <c r="T74" s="127"/>
      <c r="U74" s="125" t="s">
        <v>817</v>
      </c>
      <c r="V74" s="125" t="s">
        <v>818</v>
      </c>
      <c r="W74" s="125" t="s">
        <v>819</v>
      </c>
      <c r="X74" s="125" t="s">
        <v>820</v>
      </c>
    </row>
    <row r="75" spans="1:24" ht="170" x14ac:dyDescent="0.25">
      <c r="A75" s="125" t="s">
        <v>800</v>
      </c>
      <c r="B75" s="126" t="s">
        <v>801</v>
      </c>
      <c r="C75" s="126" t="s">
        <v>802</v>
      </c>
      <c r="D75" s="126" t="s">
        <v>262</v>
      </c>
      <c r="E75" s="125" t="s">
        <v>821</v>
      </c>
      <c r="F75" s="125" t="s">
        <v>822</v>
      </c>
      <c r="G75" s="125" t="s">
        <v>823</v>
      </c>
      <c r="H75" s="125" t="s">
        <v>824</v>
      </c>
      <c r="I75" s="125" t="s">
        <v>263</v>
      </c>
      <c r="J75" s="125" t="s">
        <v>264</v>
      </c>
      <c r="K75" s="125" t="s">
        <v>807</v>
      </c>
      <c r="L75" s="125" t="s">
        <v>272</v>
      </c>
      <c r="M75" s="125" t="s">
        <v>273</v>
      </c>
      <c r="N75" s="126">
        <v>46022</v>
      </c>
      <c r="O75" s="125">
        <v>5</v>
      </c>
      <c r="P75" s="125" t="s">
        <v>825</v>
      </c>
      <c r="Q75" s="125"/>
      <c r="R75" s="125"/>
      <c r="S75" s="125" t="s">
        <v>826</v>
      </c>
      <c r="T75" s="127"/>
      <c r="U75" s="125" t="s">
        <v>827</v>
      </c>
      <c r="V75" s="125" t="s">
        <v>828</v>
      </c>
      <c r="W75" s="125" t="s">
        <v>829</v>
      </c>
      <c r="X75" s="125" t="s">
        <v>830</v>
      </c>
    </row>
    <row r="76" spans="1:24" ht="90" x14ac:dyDescent="0.25">
      <c r="A76" s="125" t="s">
        <v>800</v>
      </c>
      <c r="B76" s="126" t="s">
        <v>801</v>
      </c>
      <c r="C76" s="126" t="s">
        <v>802</v>
      </c>
      <c r="D76" s="126" t="s">
        <v>262</v>
      </c>
      <c r="E76" s="125" t="s">
        <v>831</v>
      </c>
      <c r="F76" s="125" t="s">
        <v>832</v>
      </c>
      <c r="G76" s="125" t="s">
        <v>833</v>
      </c>
      <c r="H76" s="125" t="s">
        <v>834</v>
      </c>
      <c r="I76" s="125" t="s">
        <v>263</v>
      </c>
      <c r="J76" s="125" t="s">
        <v>264</v>
      </c>
      <c r="K76" s="125" t="s">
        <v>807</v>
      </c>
      <c r="L76" s="125" t="s">
        <v>272</v>
      </c>
      <c r="M76" s="125" t="s">
        <v>273</v>
      </c>
      <c r="N76" s="126">
        <v>46022</v>
      </c>
      <c r="O76" s="125">
        <v>5</v>
      </c>
      <c r="P76" s="125" t="s">
        <v>835</v>
      </c>
      <c r="Q76" s="125"/>
      <c r="R76" s="125"/>
      <c r="S76" s="125" t="s">
        <v>826</v>
      </c>
      <c r="T76" s="127"/>
      <c r="U76" s="125" t="s">
        <v>836</v>
      </c>
      <c r="V76" s="125" t="s">
        <v>837</v>
      </c>
      <c r="W76" s="125" t="s">
        <v>838</v>
      </c>
      <c r="X76" s="125" t="s">
        <v>839</v>
      </c>
    </row>
    <row r="77" spans="1:24" ht="100" x14ac:dyDescent="0.25">
      <c r="A77" s="125" t="s">
        <v>800</v>
      </c>
      <c r="B77" s="126" t="s">
        <v>840</v>
      </c>
      <c r="C77" s="126" t="s">
        <v>841</v>
      </c>
      <c r="D77" s="126" t="s">
        <v>280</v>
      </c>
      <c r="E77" s="125" t="s">
        <v>842</v>
      </c>
      <c r="F77" s="125" t="s">
        <v>843</v>
      </c>
      <c r="G77" s="125" t="s">
        <v>844</v>
      </c>
      <c r="H77" s="125" t="s">
        <v>845</v>
      </c>
      <c r="I77" s="125" t="s">
        <v>263</v>
      </c>
      <c r="J77" s="125" t="s">
        <v>264</v>
      </c>
      <c r="K77" s="125" t="s">
        <v>807</v>
      </c>
      <c r="L77" s="125" t="s">
        <v>272</v>
      </c>
      <c r="M77" s="125" t="s">
        <v>415</v>
      </c>
      <c r="N77" s="126">
        <v>45838</v>
      </c>
      <c r="O77" s="125">
        <v>5</v>
      </c>
      <c r="P77" s="125" t="s">
        <v>846</v>
      </c>
      <c r="Q77" s="125"/>
      <c r="R77" s="125"/>
      <c r="S77" s="125" t="s">
        <v>847</v>
      </c>
      <c r="T77" s="127"/>
      <c r="U77" s="125" t="s">
        <v>848</v>
      </c>
      <c r="V77" s="125" t="s">
        <v>849</v>
      </c>
      <c r="W77" s="125" t="s">
        <v>850</v>
      </c>
      <c r="X77" s="125" t="s">
        <v>851</v>
      </c>
    </row>
    <row r="78" spans="1:24" ht="170" x14ac:dyDescent="0.25">
      <c r="A78" s="125" t="s">
        <v>800</v>
      </c>
      <c r="B78" s="126" t="s">
        <v>840</v>
      </c>
      <c r="C78" s="126" t="s">
        <v>841</v>
      </c>
      <c r="D78" s="126" t="s">
        <v>280</v>
      </c>
      <c r="E78" s="125" t="s">
        <v>852</v>
      </c>
      <c r="F78" s="125" t="s">
        <v>853</v>
      </c>
      <c r="G78" s="125" t="s">
        <v>854</v>
      </c>
      <c r="H78" s="125" t="s">
        <v>855</v>
      </c>
      <c r="I78" s="125" t="s">
        <v>856</v>
      </c>
      <c r="J78" s="125" t="s">
        <v>284</v>
      </c>
      <c r="K78" s="125" t="s">
        <v>807</v>
      </c>
      <c r="L78" s="125" t="s">
        <v>272</v>
      </c>
      <c r="M78" s="125" t="s">
        <v>273</v>
      </c>
      <c r="N78" s="126">
        <v>46022</v>
      </c>
      <c r="O78" s="125">
        <v>5</v>
      </c>
      <c r="P78" s="125" t="s">
        <v>857</v>
      </c>
      <c r="Q78" s="125"/>
      <c r="R78" s="125">
        <v>60</v>
      </c>
      <c r="S78" s="125"/>
      <c r="T78" s="127"/>
      <c r="U78" s="125"/>
      <c r="V78" s="125"/>
      <c r="W78" s="125" t="s">
        <v>850</v>
      </c>
      <c r="X78" s="125" t="s">
        <v>851</v>
      </c>
    </row>
    <row r="79" spans="1:24" ht="260" x14ac:dyDescent="0.25">
      <c r="A79" s="125" t="s">
        <v>800</v>
      </c>
      <c r="B79" s="126" t="s">
        <v>840</v>
      </c>
      <c r="C79" s="126" t="s">
        <v>841</v>
      </c>
      <c r="D79" s="126" t="s">
        <v>280</v>
      </c>
      <c r="E79" s="125" t="s">
        <v>858</v>
      </c>
      <c r="F79" s="125" t="s">
        <v>859</v>
      </c>
      <c r="G79" s="125" t="s">
        <v>860</v>
      </c>
      <c r="H79" s="125" t="s">
        <v>861</v>
      </c>
      <c r="I79" s="125" t="s">
        <v>263</v>
      </c>
      <c r="J79" s="125" t="s">
        <v>264</v>
      </c>
      <c r="K79" s="125" t="s">
        <v>807</v>
      </c>
      <c r="L79" s="125" t="s">
        <v>272</v>
      </c>
      <c r="M79" s="125" t="s">
        <v>273</v>
      </c>
      <c r="N79" s="126">
        <v>46022</v>
      </c>
      <c r="O79" s="125">
        <v>5</v>
      </c>
      <c r="P79" s="125" t="s">
        <v>862</v>
      </c>
      <c r="Q79" s="125"/>
      <c r="R79" s="125"/>
      <c r="S79" s="125" t="s">
        <v>863</v>
      </c>
      <c r="T79" s="127"/>
      <c r="U79" s="125" t="s">
        <v>848</v>
      </c>
      <c r="V79" s="125" t="s">
        <v>849</v>
      </c>
      <c r="W79" s="125" t="s">
        <v>850</v>
      </c>
      <c r="X79" s="125" t="s">
        <v>851</v>
      </c>
    </row>
    <row r="80" spans="1:24" ht="70" x14ac:dyDescent="0.25">
      <c r="A80" s="125" t="s">
        <v>800</v>
      </c>
      <c r="B80" s="126" t="s">
        <v>864</v>
      </c>
      <c r="C80" s="126" t="s">
        <v>865</v>
      </c>
      <c r="D80" s="126" t="s">
        <v>280</v>
      </c>
      <c r="E80" s="125" t="s">
        <v>866</v>
      </c>
      <c r="F80" s="125" t="s">
        <v>867</v>
      </c>
      <c r="G80" s="125" t="s">
        <v>868</v>
      </c>
      <c r="H80" s="125" t="s">
        <v>869</v>
      </c>
      <c r="I80" s="125" t="s">
        <v>263</v>
      </c>
      <c r="J80" s="125" t="s">
        <v>264</v>
      </c>
      <c r="K80" s="125" t="s">
        <v>807</v>
      </c>
      <c r="L80" s="125" t="s">
        <v>272</v>
      </c>
      <c r="M80" s="125" t="s">
        <v>415</v>
      </c>
      <c r="N80" s="126">
        <v>45838</v>
      </c>
      <c r="O80" s="125">
        <v>5</v>
      </c>
      <c r="P80" s="125" t="s">
        <v>870</v>
      </c>
      <c r="Q80" s="125"/>
      <c r="R80" s="125"/>
      <c r="S80" s="125" t="s">
        <v>871</v>
      </c>
      <c r="T80" s="127"/>
      <c r="U80" s="125" t="s">
        <v>872</v>
      </c>
      <c r="V80" s="125" t="s">
        <v>873</v>
      </c>
      <c r="W80" s="125" t="s">
        <v>874</v>
      </c>
      <c r="X80" s="125" t="s">
        <v>875</v>
      </c>
    </row>
    <row r="81" spans="1:24" ht="320" x14ac:dyDescent="0.25">
      <c r="A81" s="125" t="s">
        <v>800</v>
      </c>
      <c r="B81" s="126" t="s">
        <v>864</v>
      </c>
      <c r="C81" s="126" t="s">
        <v>865</v>
      </c>
      <c r="D81" s="126" t="s">
        <v>280</v>
      </c>
      <c r="E81" s="125" t="s">
        <v>876</v>
      </c>
      <c r="F81" s="125" t="s">
        <v>877</v>
      </c>
      <c r="G81" s="125" t="s">
        <v>878</v>
      </c>
      <c r="H81" s="125" t="s">
        <v>879</v>
      </c>
      <c r="I81" s="125" t="s">
        <v>263</v>
      </c>
      <c r="J81" s="125" t="s">
        <v>264</v>
      </c>
      <c r="K81" s="125" t="s">
        <v>807</v>
      </c>
      <c r="L81" s="125" t="s">
        <v>272</v>
      </c>
      <c r="M81" s="125" t="s">
        <v>273</v>
      </c>
      <c r="N81" s="126">
        <v>46022</v>
      </c>
      <c r="O81" s="125">
        <v>5</v>
      </c>
      <c r="P81" s="125" t="s">
        <v>880</v>
      </c>
      <c r="Q81" s="125"/>
      <c r="R81" s="125"/>
      <c r="S81" s="125" t="s">
        <v>881</v>
      </c>
      <c r="T81" s="127"/>
      <c r="U81" s="125" t="s">
        <v>1349</v>
      </c>
      <c r="V81" s="125" t="s">
        <v>1350</v>
      </c>
      <c r="W81" s="125" t="s">
        <v>1349</v>
      </c>
      <c r="X81" s="125" t="s">
        <v>1350</v>
      </c>
    </row>
    <row r="82" spans="1:24" x14ac:dyDescent="0.25">
      <c r="A82" s="125"/>
      <c r="B82" s="126"/>
      <c r="C82" s="126"/>
      <c r="D82" s="126"/>
      <c r="E82" s="125"/>
      <c r="F82" s="125"/>
      <c r="G82" s="125"/>
      <c r="H82" s="125"/>
      <c r="I82" s="125"/>
      <c r="J82" s="125"/>
      <c r="K82" s="125"/>
      <c r="L82" s="125"/>
      <c r="M82" s="125"/>
      <c r="N82" s="126"/>
      <c r="O82" s="125"/>
      <c r="P82" s="125"/>
      <c r="Q82" s="125"/>
      <c r="R82" s="125"/>
      <c r="S82" s="125"/>
      <c r="T82" s="127"/>
      <c r="U82" s="125"/>
      <c r="V82" s="125"/>
      <c r="W82" s="125"/>
      <c r="X82" s="125"/>
    </row>
    <row r="83" spans="1:24" x14ac:dyDescent="0.25">
      <c r="A83" s="125"/>
      <c r="B83" s="126"/>
      <c r="C83" s="126"/>
      <c r="D83" s="126"/>
      <c r="E83" s="125"/>
      <c r="F83" s="125"/>
      <c r="G83" s="125"/>
      <c r="H83" s="125"/>
      <c r="I83" s="125"/>
      <c r="J83" s="125"/>
      <c r="K83" s="125"/>
      <c r="L83" s="125"/>
      <c r="M83" s="125"/>
      <c r="N83" s="126"/>
      <c r="O83" s="125"/>
      <c r="P83" s="125"/>
      <c r="Q83" s="125"/>
      <c r="R83" s="125"/>
      <c r="S83" s="125"/>
      <c r="T83" s="127"/>
      <c r="U83" s="125"/>
      <c r="V83" s="125"/>
      <c r="W83" s="125"/>
      <c r="X83" s="125"/>
    </row>
    <row r="84" spans="1:24" x14ac:dyDescent="0.25">
      <c r="A84" s="125"/>
      <c r="B84" s="126"/>
      <c r="C84" s="126"/>
      <c r="D84" s="126"/>
      <c r="E84" s="125"/>
      <c r="F84" s="125"/>
      <c r="G84" s="125"/>
      <c r="H84" s="125"/>
      <c r="I84" s="125"/>
      <c r="J84" s="125"/>
      <c r="K84" s="125"/>
      <c r="L84" s="125"/>
      <c r="M84" s="125"/>
      <c r="N84" s="126"/>
      <c r="O84" s="125"/>
      <c r="P84" s="125"/>
      <c r="Q84" s="125"/>
      <c r="R84" s="125"/>
      <c r="S84" s="125"/>
      <c r="T84" s="127"/>
      <c r="U84" s="125"/>
      <c r="V84" s="125"/>
      <c r="W84" s="125"/>
      <c r="X84" s="125"/>
    </row>
    <row r="85" spans="1:24" x14ac:dyDescent="0.25">
      <c r="A85" s="125"/>
      <c r="B85" s="126"/>
      <c r="C85" s="126"/>
      <c r="D85" s="126"/>
      <c r="E85" s="125"/>
      <c r="F85" s="125"/>
      <c r="G85" s="125"/>
      <c r="H85" s="125"/>
      <c r="I85" s="125"/>
      <c r="J85" s="125"/>
      <c r="K85" s="125"/>
      <c r="L85" s="125"/>
      <c r="M85" s="125"/>
      <c r="N85" s="126"/>
      <c r="O85" s="125"/>
      <c r="P85" s="125"/>
      <c r="Q85" s="125"/>
      <c r="R85" s="125"/>
      <c r="S85" s="125"/>
      <c r="T85" s="127"/>
      <c r="U85" s="125"/>
      <c r="V85" s="125"/>
      <c r="W85" s="125"/>
      <c r="X85" s="125"/>
    </row>
    <row r="86" spans="1:24" x14ac:dyDescent="0.25">
      <c r="A86" s="125"/>
      <c r="B86" s="126"/>
      <c r="C86" s="126"/>
      <c r="D86" s="126"/>
      <c r="E86" s="125"/>
      <c r="F86" s="125"/>
      <c r="G86" s="125"/>
      <c r="H86" s="125"/>
      <c r="I86" s="125"/>
      <c r="J86" s="125"/>
      <c r="K86" s="125"/>
      <c r="L86" s="125"/>
      <c r="M86" s="125"/>
      <c r="N86" s="126"/>
      <c r="O86" s="125"/>
      <c r="P86" s="125"/>
      <c r="Q86" s="125"/>
      <c r="R86" s="125"/>
      <c r="S86" s="125"/>
      <c r="T86" s="127"/>
      <c r="U86" s="125"/>
      <c r="V86" s="125"/>
      <c r="W86" s="125"/>
      <c r="X86" s="125"/>
    </row>
    <row r="87" spans="1:24" x14ac:dyDescent="0.25">
      <c r="A87" s="125"/>
      <c r="B87" s="126"/>
      <c r="C87" s="126"/>
      <c r="D87" s="126"/>
      <c r="E87" s="125"/>
      <c r="F87" s="125"/>
      <c r="G87" s="125"/>
      <c r="H87" s="125"/>
      <c r="I87" s="125"/>
      <c r="J87" s="125"/>
      <c r="K87" s="125"/>
      <c r="L87" s="125"/>
      <c r="M87" s="125"/>
      <c r="N87" s="126"/>
      <c r="O87" s="125"/>
      <c r="P87" s="125"/>
      <c r="Q87" s="125"/>
      <c r="R87" s="125"/>
      <c r="S87" s="125"/>
      <c r="T87" s="127"/>
      <c r="U87" s="125"/>
      <c r="V87" s="125"/>
      <c r="W87" s="125"/>
      <c r="X87" s="125"/>
    </row>
    <row r="88" spans="1:24" x14ac:dyDescent="0.25">
      <c r="A88" s="125"/>
      <c r="B88" s="126"/>
      <c r="C88" s="126"/>
      <c r="D88" s="126"/>
      <c r="E88" s="125"/>
      <c r="F88" s="125"/>
      <c r="G88" s="125"/>
      <c r="H88" s="125"/>
      <c r="I88" s="125"/>
      <c r="J88" s="125"/>
      <c r="K88" s="125"/>
      <c r="L88" s="125"/>
      <c r="M88" s="125"/>
      <c r="N88" s="126"/>
      <c r="O88" s="125"/>
      <c r="P88" s="125"/>
      <c r="Q88" s="125"/>
      <c r="R88" s="125"/>
      <c r="S88" s="125"/>
      <c r="T88" s="127"/>
      <c r="U88" s="125"/>
      <c r="V88" s="125"/>
      <c r="W88" s="125"/>
      <c r="X88" s="125"/>
    </row>
    <row r="89" spans="1:24" x14ac:dyDescent="0.25">
      <c r="A89" s="125"/>
      <c r="B89" s="126"/>
      <c r="C89" s="126"/>
      <c r="D89" s="126"/>
      <c r="E89" s="125"/>
      <c r="F89" s="125"/>
      <c r="G89" s="125"/>
      <c r="H89" s="125"/>
      <c r="I89" s="125"/>
      <c r="J89" s="125"/>
      <c r="K89" s="125"/>
      <c r="L89" s="125"/>
      <c r="M89" s="125"/>
      <c r="N89" s="126"/>
      <c r="O89" s="125"/>
      <c r="P89" s="125"/>
      <c r="Q89" s="125"/>
      <c r="R89" s="125"/>
      <c r="S89" s="125"/>
      <c r="T89" s="127"/>
      <c r="U89" s="125"/>
      <c r="V89" s="125"/>
      <c r="W89" s="125"/>
      <c r="X89" s="125"/>
    </row>
  </sheetData>
  <autoFilter ref="A5:X89" xr:uid="{48373118-4294-41FA-89BB-661A1EDFB38B}"/>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D7393-2989-420C-9CE6-E26C07DCC5E8}">
  <sheetPr>
    <outlinePr summaryBelow="0"/>
  </sheetPr>
  <dimension ref="A1:R57"/>
  <sheetViews>
    <sheetView showGridLines="0" zoomScale="96" zoomScaleNormal="96" workbookViewId="0">
      <pane xSplit="4" ySplit="4" topLeftCell="E5" activePane="bottomRight" state="frozen"/>
      <selection pane="topRight" activeCell="E1" sqref="E1"/>
      <selection pane="bottomLeft" activeCell="A4" sqref="A4"/>
      <selection pane="bottomRight" activeCell="D7" sqref="D7"/>
    </sheetView>
  </sheetViews>
  <sheetFormatPr defaultRowHeight="12.5" outlineLevelCol="1" x14ac:dyDescent="0.25"/>
  <cols>
    <col min="1" max="1" width="9.7265625" customWidth="1"/>
    <col min="2" max="2" width="6.26953125" customWidth="1"/>
    <col min="3" max="3" width="9.1796875" customWidth="1"/>
    <col min="4" max="4" width="18.7265625" customWidth="1"/>
    <col min="5" max="5" width="20" customWidth="1"/>
    <col min="6" max="6" width="7.7265625" customWidth="1"/>
    <col min="7" max="7" width="14.54296875" customWidth="1"/>
    <col min="8" max="8" width="7.26953125" customWidth="1"/>
    <col min="9" max="9" width="8.54296875" customWidth="1"/>
    <col min="10" max="10" width="31.26953125" customWidth="1"/>
    <col min="11" max="11" width="16.54296875" customWidth="1"/>
    <col min="12" max="12" width="14.7265625" customWidth="1"/>
    <col min="13" max="13" width="41.26953125" customWidth="1"/>
    <col min="14" max="14" width="41.26953125" customWidth="1" outlineLevel="1"/>
    <col min="15" max="15" width="61.1796875" customWidth="1"/>
    <col min="16" max="16" width="64" customWidth="1"/>
    <col min="17" max="17" width="67.7265625" customWidth="1"/>
    <col min="18" max="18" width="25.81640625" customWidth="1"/>
  </cols>
  <sheetData>
    <row r="1" spans="1:18" s="131" customFormat="1" ht="22" x14ac:dyDescent="0.25">
      <c r="A1" s="130" t="s">
        <v>1460</v>
      </c>
    </row>
    <row r="2" spans="1:18" s="131" customFormat="1" ht="9" customHeight="1" x14ac:dyDescent="0.25">
      <c r="A2" s="130"/>
    </row>
    <row r="3" spans="1:18" s="131" customFormat="1" x14ac:dyDescent="0.25">
      <c r="A3" s="135" t="s">
        <v>1448</v>
      </c>
    </row>
    <row r="4" spans="1:18" ht="9" customHeight="1" x14ac:dyDescent="0.25">
      <c r="A4" s="134" t="s">
        <v>236</v>
      </c>
      <c r="B4" s="134" t="s">
        <v>1105</v>
      </c>
      <c r="C4" s="134" t="s">
        <v>885</v>
      </c>
      <c r="D4" s="134" t="s">
        <v>886</v>
      </c>
      <c r="E4" s="134" t="s">
        <v>242</v>
      </c>
      <c r="F4" s="134" t="s">
        <v>247</v>
      </c>
      <c r="G4" s="134" t="s">
        <v>246</v>
      </c>
      <c r="H4" s="134" t="s">
        <v>244</v>
      </c>
      <c r="I4" s="134" t="s">
        <v>248</v>
      </c>
      <c r="J4" s="134" t="s">
        <v>253</v>
      </c>
      <c r="K4" s="134" t="s">
        <v>882</v>
      </c>
      <c r="L4" s="134" t="s">
        <v>1106</v>
      </c>
      <c r="M4" s="134" t="s">
        <v>255</v>
      </c>
      <c r="N4" s="134" t="s">
        <v>1107</v>
      </c>
      <c r="O4" s="134" t="s">
        <v>257</v>
      </c>
      <c r="P4" s="134" t="s">
        <v>1108</v>
      </c>
      <c r="Q4" s="134" t="s">
        <v>1109</v>
      </c>
      <c r="R4" s="134" t="s">
        <v>249</v>
      </c>
    </row>
    <row r="5" spans="1:18" ht="9" customHeight="1" x14ac:dyDescent="0.25">
      <c r="A5" s="134">
        <v>1</v>
      </c>
      <c r="B5" s="134">
        <v>2</v>
      </c>
      <c r="C5" s="134">
        <v>3</v>
      </c>
      <c r="D5" s="134">
        <v>4</v>
      </c>
      <c r="E5" s="134">
        <v>5</v>
      </c>
      <c r="F5" s="134">
        <v>6</v>
      </c>
      <c r="G5" s="134">
        <v>7</v>
      </c>
      <c r="H5" s="134">
        <v>8</v>
      </c>
      <c r="I5" s="134">
        <v>9</v>
      </c>
      <c r="J5" s="134">
        <v>10</v>
      </c>
      <c r="K5" s="134">
        <v>11</v>
      </c>
      <c r="L5" s="134">
        <v>12</v>
      </c>
      <c r="M5" s="134">
        <v>13</v>
      </c>
      <c r="N5" s="134">
        <v>14</v>
      </c>
      <c r="O5" s="134">
        <v>15</v>
      </c>
      <c r="P5" s="134">
        <v>16</v>
      </c>
      <c r="Q5" s="134">
        <v>17</v>
      </c>
      <c r="R5" s="134">
        <v>18</v>
      </c>
    </row>
    <row r="6" spans="1:18" ht="60" x14ac:dyDescent="0.25">
      <c r="A6" s="125" t="s">
        <v>259</v>
      </c>
      <c r="B6" s="125" t="s">
        <v>278</v>
      </c>
      <c r="C6" s="125" t="s">
        <v>887</v>
      </c>
      <c r="D6" s="125" t="s">
        <v>888</v>
      </c>
      <c r="E6" s="125" t="s">
        <v>889</v>
      </c>
      <c r="F6" s="125" t="s">
        <v>266</v>
      </c>
      <c r="G6" s="125" t="s">
        <v>265</v>
      </c>
      <c r="H6" s="125" t="s">
        <v>263</v>
      </c>
      <c r="I6" s="125" t="s">
        <v>267</v>
      </c>
      <c r="J6" s="125" t="s">
        <v>890</v>
      </c>
      <c r="K6" s="125"/>
      <c r="L6" s="127"/>
      <c r="M6" s="125" t="s">
        <v>891</v>
      </c>
      <c r="N6" s="125" t="s">
        <v>892</v>
      </c>
      <c r="O6" s="125" t="s">
        <v>891</v>
      </c>
      <c r="P6" s="125" t="s">
        <v>892</v>
      </c>
      <c r="Q6" s="126">
        <v>45351</v>
      </c>
      <c r="R6" s="126">
        <v>45351</v>
      </c>
    </row>
    <row r="7" spans="1:18" ht="140" x14ac:dyDescent="0.25">
      <c r="A7" s="125" t="s">
        <v>259</v>
      </c>
      <c r="B7" s="125" t="s">
        <v>278</v>
      </c>
      <c r="C7" s="125" t="s">
        <v>893</v>
      </c>
      <c r="D7" s="125" t="s">
        <v>894</v>
      </c>
      <c r="E7" s="125" t="s">
        <v>895</v>
      </c>
      <c r="F7" s="125" t="s">
        <v>287</v>
      </c>
      <c r="G7" s="125" t="s">
        <v>265</v>
      </c>
      <c r="H7" s="125" t="s">
        <v>263</v>
      </c>
      <c r="I7" s="125" t="s">
        <v>267</v>
      </c>
      <c r="J7" s="125"/>
      <c r="K7" s="125"/>
      <c r="L7" s="127"/>
      <c r="M7" s="125" t="s">
        <v>896</v>
      </c>
      <c r="N7" s="125" t="s">
        <v>897</v>
      </c>
      <c r="O7" s="125" t="s">
        <v>896</v>
      </c>
      <c r="P7" s="125" t="s">
        <v>897</v>
      </c>
      <c r="Q7" s="126">
        <v>45291</v>
      </c>
      <c r="R7" s="126">
        <v>45291</v>
      </c>
    </row>
    <row r="8" spans="1:18" ht="230" x14ac:dyDescent="0.25">
      <c r="A8" s="125" t="s">
        <v>259</v>
      </c>
      <c r="B8" s="125" t="s">
        <v>288</v>
      </c>
      <c r="C8" s="125" t="s">
        <v>898</v>
      </c>
      <c r="D8" s="125" t="s">
        <v>899</v>
      </c>
      <c r="E8" s="125" t="s">
        <v>900</v>
      </c>
      <c r="F8" s="125" t="s">
        <v>272</v>
      </c>
      <c r="G8" s="125" t="s">
        <v>265</v>
      </c>
      <c r="H8" s="125" t="s">
        <v>289</v>
      </c>
      <c r="I8" s="125" t="s">
        <v>778</v>
      </c>
      <c r="J8" s="125"/>
      <c r="K8" s="125">
        <v>5</v>
      </c>
      <c r="L8" s="127"/>
      <c r="M8" s="125"/>
      <c r="N8" s="125"/>
      <c r="O8" s="125" t="s">
        <v>1351</v>
      </c>
      <c r="P8" s="125" t="s">
        <v>1352</v>
      </c>
      <c r="Q8" s="126">
        <v>45930</v>
      </c>
      <c r="R8" s="126">
        <v>45930</v>
      </c>
    </row>
    <row r="9" spans="1:18" ht="290" x14ac:dyDescent="0.25">
      <c r="A9" s="125" t="s">
        <v>259</v>
      </c>
      <c r="B9" s="125" t="s">
        <v>290</v>
      </c>
      <c r="C9" s="125" t="s">
        <v>901</v>
      </c>
      <c r="D9" s="125" t="s">
        <v>902</v>
      </c>
      <c r="E9" s="125" t="s">
        <v>903</v>
      </c>
      <c r="F9" s="125" t="s">
        <v>287</v>
      </c>
      <c r="G9" s="125" t="s">
        <v>265</v>
      </c>
      <c r="H9" s="125" t="s">
        <v>263</v>
      </c>
      <c r="I9" s="125" t="s">
        <v>313</v>
      </c>
      <c r="J9" s="125" t="s">
        <v>904</v>
      </c>
      <c r="K9" s="125"/>
      <c r="L9" s="127"/>
      <c r="M9" s="125" t="s">
        <v>1353</v>
      </c>
      <c r="N9" s="125" t="s">
        <v>1354</v>
      </c>
      <c r="O9" s="125" t="s">
        <v>1353</v>
      </c>
      <c r="P9" s="125" t="s">
        <v>1354</v>
      </c>
      <c r="Q9" s="126">
        <v>45657</v>
      </c>
      <c r="R9" s="126">
        <v>45657</v>
      </c>
    </row>
    <row r="10" spans="1:18" ht="50" x14ac:dyDescent="0.25">
      <c r="A10" s="125" t="s">
        <v>259</v>
      </c>
      <c r="B10" s="125" t="s">
        <v>291</v>
      </c>
      <c r="C10" s="125" t="s">
        <v>905</v>
      </c>
      <c r="D10" s="125" t="s">
        <v>906</v>
      </c>
      <c r="E10" s="125" t="s">
        <v>907</v>
      </c>
      <c r="F10" s="125" t="s">
        <v>266</v>
      </c>
      <c r="G10" s="125" t="s">
        <v>293</v>
      </c>
      <c r="H10" s="125" t="s">
        <v>298</v>
      </c>
      <c r="I10" s="125" t="s">
        <v>337</v>
      </c>
      <c r="J10" s="125"/>
      <c r="K10" s="125">
        <v>20048700</v>
      </c>
      <c r="L10" s="127">
        <v>23875931</v>
      </c>
      <c r="M10" s="125"/>
      <c r="N10" s="125"/>
      <c r="O10" s="125" t="s">
        <v>908</v>
      </c>
      <c r="P10" s="125" t="s">
        <v>909</v>
      </c>
      <c r="Q10" s="126">
        <v>45526</v>
      </c>
      <c r="R10" s="126">
        <v>45526</v>
      </c>
    </row>
    <row r="11" spans="1:18" ht="60" x14ac:dyDescent="0.25">
      <c r="A11" s="125" t="s">
        <v>259</v>
      </c>
      <c r="B11" s="125" t="s">
        <v>291</v>
      </c>
      <c r="C11" s="125" t="s">
        <v>910</v>
      </c>
      <c r="D11" s="125" t="s">
        <v>911</v>
      </c>
      <c r="E11" s="125" t="s">
        <v>912</v>
      </c>
      <c r="F11" s="125" t="s">
        <v>287</v>
      </c>
      <c r="G11" s="125" t="s">
        <v>293</v>
      </c>
      <c r="H11" s="125" t="s">
        <v>303</v>
      </c>
      <c r="I11" s="125" t="s">
        <v>313</v>
      </c>
      <c r="J11" s="125"/>
      <c r="K11" s="125">
        <v>2884</v>
      </c>
      <c r="L11" s="127"/>
      <c r="M11" s="125"/>
      <c r="N11" s="125"/>
      <c r="O11" s="125" t="s">
        <v>913</v>
      </c>
      <c r="P11" s="125" t="s">
        <v>914</v>
      </c>
      <c r="Q11" s="126">
        <v>45657</v>
      </c>
      <c r="R11" s="126">
        <v>45657</v>
      </c>
    </row>
    <row r="12" spans="1:18" ht="50" x14ac:dyDescent="0.25">
      <c r="A12" s="125" t="s">
        <v>259</v>
      </c>
      <c r="B12" s="125" t="s">
        <v>304</v>
      </c>
      <c r="C12" s="125" t="s">
        <v>915</v>
      </c>
      <c r="D12" s="125" t="s">
        <v>916</v>
      </c>
      <c r="E12" s="125" t="s">
        <v>917</v>
      </c>
      <c r="F12" s="125" t="s">
        <v>266</v>
      </c>
      <c r="G12" s="125" t="s">
        <v>293</v>
      </c>
      <c r="H12" s="125" t="s">
        <v>306</v>
      </c>
      <c r="I12" s="125" t="s">
        <v>267</v>
      </c>
      <c r="J12" s="125"/>
      <c r="K12" s="125">
        <v>2623</v>
      </c>
      <c r="L12" s="127">
        <v>10893.02</v>
      </c>
      <c r="M12" s="125"/>
      <c r="N12" s="125"/>
      <c r="O12" s="125" t="s">
        <v>307</v>
      </c>
      <c r="P12" s="125" t="s">
        <v>308</v>
      </c>
      <c r="Q12" s="126">
        <v>45473</v>
      </c>
      <c r="R12" s="126">
        <v>45473</v>
      </c>
    </row>
    <row r="13" spans="1:18" ht="50" x14ac:dyDescent="0.25">
      <c r="A13" s="125" t="s">
        <v>259</v>
      </c>
      <c r="B13" s="125" t="s">
        <v>304</v>
      </c>
      <c r="C13" s="125" t="s">
        <v>918</v>
      </c>
      <c r="D13" s="125" t="s">
        <v>919</v>
      </c>
      <c r="E13" s="125" t="s">
        <v>920</v>
      </c>
      <c r="F13" s="125" t="s">
        <v>266</v>
      </c>
      <c r="G13" s="125" t="s">
        <v>293</v>
      </c>
      <c r="H13" s="125" t="s">
        <v>306</v>
      </c>
      <c r="I13" s="125" t="s">
        <v>313</v>
      </c>
      <c r="J13" s="125"/>
      <c r="K13" s="125">
        <v>5902</v>
      </c>
      <c r="L13" s="127">
        <v>10893.02</v>
      </c>
      <c r="M13" s="125"/>
      <c r="N13" s="125"/>
      <c r="O13" s="125" t="s">
        <v>307</v>
      </c>
      <c r="P13" s="125" t="s">
        <v>308</v>
      </c>
      <c r="Q13" s="126">
        <v>45473</v>
      </c>
      <c r="R13" s="126">
        <v>45473</v>
      </c>
    </row>
    <row r="14" spans="1:18" ht="80" x14ac:dyDescent="0.25">
      <c r="A14" s="125" t="s">
        <v>259</v>
      </c>
      <c r="B14" s="125" t="s">
        <v>304</v>
      </c>
      <c r="C14" s="125" t="s">
        <v>921</v>
      </c>
      <c r="D14" s="125" t="s">
        <v>922</v>
      </c>
      <c r="E14" s="125" t="s">
        <v>923</v>
      </c>
      <c r="F14" s="125" t="s">
        <v>266</v>
      </c>
      <c r="G14" s="125" t="s">
        <v>293</v>
      </c>
      <c r="H14" s="125" t="s">
        <v>298</v>
      </c>
      <c r="I14" s="125" t="s">
        <v>267</v>
      </c>
      <c r="J14" s="125"/>
      <c r="K14" s="125">
        <v>20000000</v>
      </c>
      <c r="L14" s="127">
        <v>58694689.950000003</v>
      </c>
      <c r="M14" s="125"/>
      <c r="N14" s="125"/>
      <c r="O14" s="125" t="s">
        <v>924</v>
      </c>
      <c r="P14" s="125" t="s">
        <v>925</v>
      </c>
      <c r="Q14" s="126">
        <v>45473</v>
      </c>
      <c r="R14" s="126">
        <v>45473</v>
      </c>
    </row>
    <row r="15" spans="1:18" ht="70" x14ac:dyDescent="0.25">
      <c r="A15" s="125" t="s">
        <v>259</v>
      </c>
      <c r="B15" s="125" t="s">
        <v>315</v>
      </c>
      <c r="C15" s="125" t="s">
        <v>926</v>
      </c>
      <c r="D15" s="125" t="s">
        <v>927</v>
      </c>
      <c r="E15" s="125" t="s">
        <v>928</v>
      </c>
      <c r="F15" s="125" t="s">
        <v>266</v>
      </c>
      <c r="G15" s="125" t="s">
        <v>317</v>
      </c>
      <c r="H15" s="125" t="s">
        <v>298</v>
      </c>
      <c r="I15" s="125" t="s">
        <v>267</v>
      </c>
      <c r="J15" s="125"/>
      <c r="K15" s="125">
        <v>15000000</v>
      </c>
      <c r="L15" s="127">
        <v>15717764.41</v>
      </c>
      <c r="M15" s="125"/>
      <c r="N15" s="125"/>
      <c r="O15" s="125" t="s">
        <v>929</v>
      </c>
      <c r="P15" s="125" t="s">
        <v>930</v>
      </c>
      <c r="Q15" s="126">
        <v>45291</v>
      </c>
      <c r="R15" s="126">
        <v>45291</v>
      </c>
    </row>
    <row r="16" spans="1:18" ht="50" x14ac:dyDescent="0.25">
      <c r="A16" s="125" t="s">
        <v>259</v>
      </c>
      <c r="B16" s="125" t="s">
        <v>329</v>
      </c>
      <c r="C16" s="125" t="s">
        <v>931</v>
      </c>
      <c r="D16" s="125" t="s">
        <v>932</v>
      </c>
      <c r="E16" s="125" t="s">
        <v>933</v>
      </c>
      <c r="F16" s="125" t="s">
        <v>266</v>
      </c>
      <c r="G16" s="125" t="s">
        <v>293</v>
      </c>
      <c r="H16" s="125" t="s">
        <v>298</v>
      </c>
      <c r="I16" s="125" t="s">
        <v>267</v>
      </c>
      <c r="J16" s="125"/>
      <c r="K16" s="125">
        <v>8384600</v>
      </c>
      <c r="L16" s="127">
        <v>21084134.43</v>
      </c>
      <c r="M16" s="125"/>
      <c r="N16" s="125"/>
      <c r="O16" s="125" t="s">
        <v>1355</v>
      </c>
      <c r="P16" s="125" t="s">
        <v>1300</v>
      </c>
      <c r="Q16" s="126">
        <v>45700</v>
      </c>
      <c r="R16" s="126">
        <v>45700</v>
      </c>
    </row>
    <row r="17" spans="1:18" ht="280" x14ac:dyDescent="0.25">
      <c r="A17" s="125" t="s">
        <v>259</v>
      </c>
      <c r="B17" s="125" t="s">
        <v>335</v>
      </c>
      <c r="C17" s="125" t="s">
        <v>934</v>
      </c>
      <c r="D17" s="125" t="s">
        <v>935</v>
      </c>
      <c r="E17" s="125" t="s">
        <v>936</v>
      </c>
      <c r="F17" s="125" t="s">
        <v>266</v>
      </c>
      <c r="G17" s="125" t="s">
        <v>293</v>
      </c>
      <c r="H17" s="125" t="s">
        <v>263</v>
      </c>
      <c r="I17" s="125" t="s">
        <v>455</v>
      </c>
      <c r="J17" s="125" t="s">
        <v>937</v>
      </c>
      <c r="K17" s="125"/>
      <c r="L17" s="127"/>
      <c r="M17" s="125" t="s">
        <v>938</v>
      </c>
      <c r="N17" s="125" t="s">
        <v>939</v>
      </c>
      <c r="O17" s="125" t="s">
        <v>940</v>
      </c>
      <c r="P17" s="125" t="s">
        <v>941</v>
      </c>
      <c r="Q17" s="126">
        <v>45099</v>
      </c>
      <c r="R17" s="126">
        <v>45099</v>
      </c>
    </row>
    <row r="18" spans="1:18" ht="40" x14ac:dyDescent="0.25">
      <c r="A18" s="125" t="s">
        <v>259</v>
      </c>
      <c r="B18" s="125" t="s">
        <v>345</v>
      </c>
      <c r="C18" s="125" t="s">
        <v>942</v>
      </c>
      <c r="D18" s="125" t="s">
        <v>943</v>
      </c>
      <c r="E18" s="125" t="s">
        <v>944</v>
      </c>
      <c r="F18" s="125" t="s">
        <v>266</v>
      </c>
      <c r="G18" s="125" t="s">
        <v>347</v>
      </c>
      <c r="H18" s="125" t="s">
        <v>352</v>
      </c>
      <c r="I18" s="125" t="s">
        <v>337</v>
      </c>
      <c r="J18" s="125"/>
      <c r="K18" s="125">
        <v>3279.2</v>
      </c>
      <c r="L18" s="127">
        <v>1430.57</v>
      </c>
      <c r="M18" s="125"/>
      <c r="N18" s="125"/>
      <c r="O18" s="125" t="s">
        <v>945</v>
      </c>
      <c r="P18" s="125" t="s">
        <v>946</v>
      </c>
      <c r="Q18" s="126">
        <v>44926</v>
      </c>
      <c r="R18" s="126">
        <v>44926</v>
      </c>
    </row>
    <row r="19" spans="1:18" ht="60" x14ac:dyDescent="0.25">
      <c r="A19" s="125" t="s">
        <v>259</v>
      </c>
      <c r="B19" s="125" t="s">
        <v>357</v>
      </c>
      <c r="C19" s="125" t="s">
        <v>947</v>
      </c>
      <c r="D19" s="125" t="s">
        <v>948</v>
      </c>
      <c r="E19" s="125" t="s">
        <v>949</v>
      </c>
      <c r="F19" s="125" t="s">
        <v>266</v>
      </c>
      <c r="G19" s="125" t="s">
        <v>347</v>
      </c>
      <c r="H19" s="125" t="s">
        <v>289</v>
      </c>
      <c r="I19" s="125" t="s">
        <v>267</v>
      </c>
      <c r="J19" s="125"/>
      <c r="K19" s="125">
        <v>8</v>
      </c>
      <c r="L19" s="127">
        <v>9</v>
      </c>
      <c r="M19" s="125"/>
      <c r="N19" s="125"/>
      <c r="O19" s="125" t="s">
        <v>950</v>
      </c>
      <c r="P19" s="125" t="s">
        <v>951</v>
      </c>
      <c r="Q19" s="126">
        <v>45291</v>
      </c>
      <c r="R19" s="126">
        <v>45291</v>
      </c>
    </row>
    <row r="20" spans="1:18" ht="90" x14ac:dyDescent="0.25">
      <c r="A20" s="125" t="s">
        <v>376</v>
      </c>
      <c r="B20" s="125" t="s">
        <v>389</v>
      </c>
      <c r="C20" s="125" t="s">
        <v>952</v>
      </c>
      <c r="D20" s="125" t="s">
        <v>953</v>
      </c>
      <c r="E20" s="125" t="s">
        <v>954</v>
      </c>
      <c r="F20" s="125" t="s">
        <v>266</v>
      </c>
      <c r="G20" s="125" t="s">
        <v>293</v>
      </c>
      <c r="H20" s="125" t="s">
        <v>955</v>
      </c>
      <c r="I20" s="125" t="s">
        <v>455</v>
      </c>
      <c r="J20" s="125"/>
      <c r="K20" s="125">
        <v>40</v>
      </c>
      <c r="L20" s="127">
        <v>104</v>
      </c>
      <c r="M20" s="125"/>
      <c r="N20" s="125"/>
      <c r="O20" s="125" t="s">
        <v>1303</v>
      </c>
      <c r="P20" s="125" t="s">
        <v>1304</v>
      </c>
      <c r="Q20" s="126">
        <v>45291</v>
      </c>
      <c r="R20" s="126">
        <v>45291</v>
      </c>
    </row>
    <row r="21" spans="1:18" ht="20" x14ac:dyDescent="0.25">
      <c r="A21" s="125" t="s">
        <v>376</v>
      </c>
      <c r="B21" s="125" t="s">
        <v>395</v>
      </c>
      <c r="C21" s="125" t="s">
        <v>956</v>
      </c>
      <c r="D21" s="125" t="s">
        <v>957</v>
      </c>
      <c r="E21" s="125" t="s">
        <v>399</v>
      </c>
      <c r="F21" s="125" t="s">
        <v>266</v>
      </c>
      <c r="G21" s="125" t="s">
        <v>293</v>
      </c>
      <c r="H21" s="125" t="s">
        <v>400</v>
      </c>
      <c r="I21" s="125" t="s">
        <v>415</v>
      </c>
      <c r="J21" s="125"/>
      <c r="K21" s="125">
        <v>28</v>
      </c>
      <c r="L21" s="127">
        <v>36</v>
      </c>
      <c r="M21" s="125"/>
      <c r="N21" s="125"/>
      <c r="O21" s="125" t="s">
        <v>1449</v>
      </c>
      <c r="P21" s="125" t="s">
        <v>1450</v>
      </c>
      <c r="Q21" s="126">
        <v>45838</v>
      </c>
      <c r="R21" s="126">
        <v>45838</v>
      </c>
    </row>
    <row r="22" spans="1:18" ht="30" x14ac:dyDescent="0.25">
      <c r="A22" s="125" t="s">
        <v>376</v>
      </c>
      <c r="B22" s="125" t="s">
        <v>395</v>
      </c>
      <c r="C22" s="125" t="s">
        <v>958</v>
      </c>
      <c r="D22" s="125" t="s">
        <v>959</v>
      </c>
      <c r="E22" s="125" t="s">
        <v>401</v>
      </c>
      <c r="F22" s="125" t="s">
        <v>266</v>
      </c>
      <c r="G22" s="125" t="s">
        <v>293</v>
      </c>
      <c r="H22" s="125" t="s">
        <v>298</v>
      </c>
      <c r="I22" s="125" t="s">
        <v>313</v>
      </c>
      <c r="J22" s="125"/>
      <c r="K22" s="125">
        <v>2430000</v>
      </c>
      <c r="L22" s="127">
        <v>1831502.59</v>
      </c>
      <c r="M22" s="125"/>
      <c r="N22" s="125"/>
      <c r="O22" s="125" t="s">
        <v>1451</v>
      </c>
      <c r="P22" s="125" t="s">
        <v>1452</v>
      </c>
      <c r="Q22" s="126">
        <v>45657</v>
      </c>
      <c r="R22" s="126">
        <v>45657</v>
      </c>
    </row>
    <row r="23" spans="1:18" ht="60" x14ac:dyDescent="0.25">
      <c r="A23" s="125" t="s">
        <v>376</v>
      </c>
      <c r="B23" s="125" t="s">
        <v>402</v>
      </c>
      <c r="C23" s="125" t="s">
        <v>960</v>
      </c>
      <c r="D23" s="125" t="s">
        <v>961</v>
      </c>
      <c r="E23" s="125" t="s">
        <v>406</v>
      </c>
      <c r="F23" s="125" t="s">
        <v>266</v>
      </c>
      <c r="G23" s="125" t="s">
        <v>293</v>
      </c>
      <c r="H23" s="125" t="s">
        <v>400</v>
      </c>
      <c r="I23" s="125" t="s">
        <v>267</v>
      </c>
      <c r="J23" s="125"/>
      <c r="K23" s="125">
        <v>34</v>
      </c>
      <c r="L23" s="127">
        <v>41</v>
      </c>
      <c r="M23" s="125"/>
      <c r="N23" s="125"/>
      <c r="O23" s="125" t="s">
        <v>1392</v>
      </c>
      <c r="P23" s="125" t="s">
        <v>1393</v>
      </c>
      <c r="Q23" s="126">
        <v>45505</v>
      </c>
      <c r="R23" s="126">
        <v>45505</v>
      </c>
    </row>
    <row r="24" spans="1:18" ht="60" x14ac:dyDescent="0.25">
      <c r="A24" s="125" t="s">
        <v>376</v>
      </c>
      <c r="B24" s="125" t="s">
        <v>402</v>
      </c>
      <c r="C24" s="125" t="s">
        <v>962</v>
      </c>
      <c r="D24" s="125" t="s">
        <v>963</v>
      </c>
      <c r="E24" s="125" t="s">
        <v>406</v>
      </c>
      <c r="F24" s="125" t="s">
        <v>272</v>
      </c>
      <c r="G24" s="125" t="s">
        <v>293</v>
      </c>
      <c r="H24" s="125" t="s">
        <v>955</v>
      </c>
      <c r="I24" s="125" t="s">
        <v>415</v>
      </c>
      <c r="J24" s="125"/>
      <c r="K24" s="125">
        <v>74</v>
      </c>
      <c r="L24" s="127">
        <v>41</v>
      </c>
      <c r="M24" s="125"/>
      <c r="N24" s="125"/>
      <c r="O24" s="125" t="s">
        <v>1392</v>
      </c>
      <c r="P24" s="125" t="s">
        <v>1393</v>
      </c>
      <c r="Q24" s="126">
        <v>45838</v>
      </c>
      <c r="R24" s="126">
        <v>45838</v>
      </c>
    </row>
    <row r="25" spans="1:18" ht="60" x14ac:dyDescent="0.25">
      <c r="A25" s="125" t="s">
        <v>376</v>
      </c>
      <c r="B25" s="125" t="s">
        <v>402</v>
      </c>
      <c r="C25" s="125" t="s">
        <v>964</v>
      </c>
      <c r="D25" s="125" t="s">
        <v>965</v>
      </c>
      <c r="E25" s="125" t="s">
        <v>401</v>
      </c>
      <c r="F25" s="125" t="s">
        <v>266</v>
      </c>
      <c r="G25" s="125" t="s">
        <v>293</v>
      </c>
      <c r="H25" s="125" t="s">
        <v>298</v>
      </c>
      <c r="I25" s="125" t="s">
        <v>313</v>
      </c>
      <c r="J25" s="125"/>
      <c r="K25" s="125">
        <v>13800000</v>
      </c>
      <c r="L25" s="127">
        <v>31420147.149999999</v>
      </c>
      <c r="M25" s="125"/>
      <c r="N25" s="125"/>
      <c r="O25" s="125" t="s">
        <v>1392</v>
      </c>
      <c r="P25" s="125" t="s">
        <v>1393</v>
      </c>
      <c r="Q25" s="126">
        <v>45657</v>
      </c>
      <c r="R25" s="126">
        <v>45657</v>
      </c>
    </row>
    <row r="26" spans="1:18" ht="20" x14ac:dyDescent="0.25">
      <c r="A26" s="125" t="s">
        <v>376</v>
      </c>
      <c r="B26" s="125" t="s">
        <v>436</v>
      </c>
      <c r="C26" s="125" t="s">
        <v>966</v>
      </c>
      <c r="D26" s="125" t="s">
        <v>967</v>
      </c>
      <c r="E26" s="125" t="s">
        <v>968</v>
      </c>
      <c r="F26" s="125" t="s">
        <v>266</v>
      </c>
      <c r="G26" s="125" t="s">
        <v>425</v>
      </c>
      <c r="H26" s="125" t="s">
        <v>289</v>
      </c>
      <c r="I26" s="125" t="s">
        <v>524</v>
      </c>
      <c r="J26" s="125"/>
      <c r="K26" s="125">
        <v>10</v>
      </c>
      <c r="L26" s="127">
        <v>14</v>
      </c>
      <c r="M26" s="125"/>
      <c r="N26" s="125"/>
      <c r="O26" s="125" t="s">
        <v>969</v>
      </c>
      <c r="P26" s="125" t="s">
        <v>970</v>
      </c>
      <c r="Q26" s="126">
        <v>45382</v>
      </c>
      <c r="R26" s="126">
        <v>45382</v>
      </c>
    </row>
    <row r="27" spans="1:18" ht="290" x14ac:dyDescent="0.25">
      <c r="A27" s="125" t="s">
        <v>376</v>
      </c>
      <c r="B27" s="125" t="s">
        <v>437</v>
      </c>
      <c r="C27" s="125" t="s">
        <v>971</v>
      </c>
      <c r="D27" s="125" t="s">
        <v>972</v>
      </c>
      <c r="E27" s="125" t="s">
        <v>441</v>
      </c>
      <c r="F27" s="125" t="s">
        <v>272</v>
      </c>
      <c r="G27" s="125" t="s">
        <v>293</v>
      </c>
      <c r="H27" s="125" t="s">
        <v>289</v>
      </c>
      <c r="I27" s="125" t="s">
        <v>415</v>
      </c>
      <c r="J27" s="125"/>
      <c r="K27" s="125">
        <v>1886</v>
      </c>
      <c r="L27" s="127">
        <v>546</v>
      </c>
      <c r="M27" s="125"/>
      <c r="N27" s="125"/>
      <c r="O27" s="125" t="s">
        <v>1308</v>
      </c>
      <c r="P27" s="125" t="s">
        <v>1453</v>
      </c>
      <c r="Q27" s="126">
        <v>45838</v>
      </c>
      <c r="R27" s="126">
        <v>45838</v>
      </c>
    </row>
    <row r="28" spans="1:18" ht="60" x14ac:dyDescent="0.25">
      <c r="A28" s="125" t="s">
        <v>376</v>
      </c>
      <c r="B28" s="125" t="s">
        <v>459</v>
      </c>
      <c r="C28" s="125" t="s">
        <v>973</v>
      </c>
      <c r="D28" s="125" t="s">
        <v>974</v>
      </c>
      <c r="E28" s="125" t="s">
        <v>460</v>
      </c>
      <c r="F28" s="125" t="s">
        <v>272</v>
      </c>
      <c r="G28" s="125" t="s">
        <v>265</v>
      </c>
      <c r="H28" s="125" t="s">
        <v>289</v>
      </c>
      <c r="I28" s="125" t="s">
        <v>415</v>
      </c>
      <c r="J28" s="125"/>
      <c r="K28" s="125">
        <v>500</v>
      </c>
      <c r="L28" s="127"/>
      <c r="M28" s="125"/>
      <c r="N28" s="125"/>
      <c r="O28" s="125" t="s">
        <v>1356</v>
      </c>
      <c r="P28" s="125" t="s">
        <v>1357</v>
      </c>
      <c r="Q28" s="126">
        <v>45838</v>
      </c>
      <c r="R28" s="126">
        <v>45838</v>
      </c>
    </row>
    <row r="29" spans="1:18" ht="20" x14ac:dyDescent="0.25">
      <c r="A29" s="125" t="s">
        <v>461</v>
      </c>
      <c r="B29" s="125" t="s">
        <v>499</v>
      </c>
      <c r="C29" s="125" t="s">
        <v>975</v>
      </c>
      <c r="D29" s="125" t="s">
        <v>976</v>
      </c>
      <c r="E29" s="125" t="s">
        <v>500</v>
      </c>
      <c r="F29" s="125" t="s">
        <v>266</v>
      </c>
      <c r="G29" s="125" t="s">
        <v>293</v>
      </c>
      <c r="H29" s="125" t="s">
        <v>289</v>
      </c>
      <c r="I29" s="125" t="s">
        <v>267</v>
      </c>
      <c r="J29" s="125"/>
      <c r="K29" s="125">
        <v>105</v>
      </c>
      <c r="L29" s="127">
        <v>314</v>
      </c>
      <c r="M29" s="125"/>
      <c r="N29" s="125"/>
      <c r="O29" s="125" t="s">
        <v>501</v>
      </c>
      <c r="P29" s="125" t="s">
        <v>502</v>
      </c>
      <c r="Q29" s="126">
        <v>45291</v>
      </c>
      <c r="R29" s="126">
        <v>45291</v>
      </c>
    </row>
    <row r="30" spans="1:18" ht="170" x14ac:dyDescent="0.25">
      <c r="A30" s="125" t="s">
        <v>461</v>
      </c>
      <c r="B30" s="125" t="s">
        <v>503</v>
      </c>
      <c r="C30" s="125" t="s">
        <v>977</v>
      </c>
      <c r="D30" s="125" t="s">
        <v>978</v>
      </c>
      <c r="E30" s="125" t="s">
        <v>979</v>
      </c>
      <c r="F30" s="125" t="s">
        <v>266</v>
      </c>
      <c r="G30" s="125" t="s">
        <v>317</v>
      </c>
      <c r="H30" s="125" t="s">
        <v>263</v>
      </c>
      <c r="I30" s="125" t="s">
        <v>267</v>
      </c>
      <c r="J30" s="125" t="s">
        <v>980</v>
      </c>
      <c r="K30" s="125"/>
      <c r="L30" s="127"/>
      <c r="M30" s="125" t="s">
        <v>981</v>
      </c>
      <c r="N30" s="125" t="s">
        <v>982</v>
      </c>
      <c r="O30" s="125" t="s">
        <v>983</v>
      </c>
      <c r="P30" s="125" t="s">
        <v>984</v>
      </c>
      <c r="Q30" s="126">
        <v>45181</v>
      </c>
      <c r="R30" s="126">
        <v>45181</v>
      </c>
    </row>
    <row r="31" spans="1:18" ht="120" x14ac:dyDescent="0.25">
      <c r="A31" s="125" t="s">
        <v>461</v>
      </c>
      <c r="B31" s="125" t="s">
        <v>541</v>
      </c>
      <c r="C31" s="125" t="s">
        <v>985</v>
      </c>
      <c r="D31" s="125" t="s">
        <v>986</v>
      </c>
      <c r="E31" s="125" t="s">
        <v>987</v>
      </c>
      <c r="F31" s="125" t="s">
        <v>266</v>
      </c>
      <c r="G31" s="125" t="s">
        <v>510</v>
      </c>
      <c r="H31" s="125" t="s">
        <v>988</v>
      </c>
      <c r="I31" s="125" t="s">
        <v>455</v>
      </c>
      <c r="J31" s="125" t="s">
        <v>989</v>
      </c>
      <c r="K31" s="125"/>
      <c r="L31" s="127"/>
      <c r="M31" s="125" t="s">
        <v>990</v>
      </c>
      <c r="N31" s="125" t="s">
        <v>991</v>
      </c>
      <c r="O31" s="125" t="s">
        <v>1358</v>
      </c>
      <c r="P31" s="125" t="s">
        <v>1359</v>
      </c>
      <c r="Q31" s="126">
        <v>45107</v>
      </c>
      <c r="R31" s="126">
        <v>45107</v>
      </c>
    </row>
    <row r="32" spans="1:18" ht="40" x14ac:dyDescent="0.25">
      <c r="A32" s="125" t="s">
        <v>461</v>
      </c>
      <c r="B32" s="125" t="s">
        <v>550</v>
      </c>
      <c r="C32" s="125" t="s">
        <v>992</v>
      </c>
      <c r="D32" s="125" t="s">
        <v>993</v>
      </c>
      <c r="E32" s="125" t="s">
        <v>554</v>
      </c>
      <c r="F32" s="125" t="s">
        <v>266</v>
      </c>
      <c r="G32" s="125" t="s">
        <v>510</v>
      </c>
      <c r="H32" s="125" t="s">
        <v>289</v>
      </c>
      <c r="I32" s="125" t="s">
        <v>299</v>
      </c>
      <c r="J32" s="125"/>
      <c r="K32" s="125">
        <v>3000</v>
      </c>
      <c r="L32" s="127">
        <v>17192</v>
      </c>
      <c r="M32" s="125"/>
      <c r="N32" s="125"/>
      <c r="O32" s="125" t="s">
        <v>1454</v>
      </c>
      <c r="P32" s="125" t="s">
        <v>1455</v>
      </c>
      <c r="Q32" s="126">
        <v>45565</v>
      </c>
      <c r="R32" s="126">
        <v>45565</v>
      </c>
    </row>
    <row r="33" spans="1:18" ht="30" x14ac:dyDescent="0.25">
      <c r="A33" s="125" t="s">
        <v>557</v>
      </c>
      <c r="B33" s="125" t="s">
        <v>558</v>
      </c>
      <c r="C33" s="125" t="s">
        <v>994</v>
      </c>
      <c r="D33" s="125" t="s">
        <v>995</v>
      </c>
      <c r="E33" s="125" t="s">
        <v>996</v>
      </c>
      <c r="F33" s="125" t="s">
        <v>266</v>
      </c>
      <c r="G33" s="125" t="s">
        <v>560</v>
      </c>
      <c r="H33" s="125" t="s">
        <v>997</v>
      </c>
      <c r="I33" s="125" t="s">
        <v>267</v>
      </c>
      <c r="J33" s="125"/>
      <c r="K33" s="125">
        <v>3500</v>
      </c>
      <c r="L33" s="127">
        <v>3520</v>
      </c>
      <c r="M33" s="125"/>
      <c r="N33" s="125"/>
      <c r="O33" s="125" t="s">
        <v>1360</v>
      </c>
      <c r="P33" s="125" t="s">
        <v>1361</v>
      </c>
      <c r="Q33" s="126">
        <v>45291</v>
      </c>
      <c r="R33" s="126">
        <v>45291</v>
      </c>
    </row>
    <row r="34" spans="1:18" ht="90" x14ac:dyDescent="0.25">
      <c r="A34" s="125" t="s">
        <v>557</v>
      </c>
      <c r="B34" s="125" t="s">
        <v>578</v>
      </c>
      <c r="C34" s="125" t="s">
        <v>998</v>
      </c>
      <c r="D34" s="125" t="s">
        <v>999</v>
      </c>
      <c r="E34" s="125" t="s">
        <v>1000</v>
      </c>
      <c r="F34" s="125" t="s">
        <v>266</v>
      </c>
      <c r="G34" s="125" t="s">
        <v>560</v>
      </c>
      <c r="H34" s="125" t="s">
        <v>584</v>
      </c>
      <c r="I34" s="125" t="s">
        <v>267</v>
      </c>
      <c r="J34" s="125"/>
      <c r="K34" s="125">
        <v>40</v>
      </c>
      <c r="L34" s="127">
        <v>45.330083999999999</v>
      </c>
      <c r="M34" s="125"/>
      <c r="N34" s="125"/>
      <c r="O34" s="125" t="s">
        <v>1362</v>
      </c>
      <c r="P34" s="125" t="s">
        <v>1363</v>
      </c>
      <c r="Q34" s="126">
        <v>45657</v>
      </c>
      <c r="R34" s="126">
        <v>45657</v>
      </c>
    </row>
    <row r="35" spans="1:18" ht="90" x14ac:dyDescent="0.25">
      <c r="A35" s="125" t="s">
        <v>557</v>
      </c>
      <c r="B35" s="125" t="s">
        <v>586</v>
      </c>
      <c r="C35" s="125" t="s">
        <v>1001</v>
      </c>
      <c r="D35" s="125" t="s">
        <v>1002</v>
      </c>
      <c r="E35" s="125" t="s">
        <v>1003</v>
      </c>
      <c r="F35" s="125" t="s">
        <v>266</v>
      </c>
      <c r="G35" s="125" t="s">
        <v>560</v>
      </c>
      <c r="H35" s="125" t="s">
        <v>584</v>
      </c>
      <c r="I35" s="125" t="s">
        <v>267</v>
      </c>
      <c r="J35" s="125"/>
      <c r="K35" s="125">
        <v>2.5499999999999998</v>
      </c>
      <c r="L35" s="127">
        <v>0.28000000000000003</v>
      </c>
      <c r="M35" s="125"/>
      <c r="N35" s="125"/>
      <c r="O35" s="125" t="s">
        <v>1004</v>
      </c>
      <c r="P35" s="125" t="s">
        <v>1005</v>
      </c>
      <c r="Q35" s="126">
        <v>45291</v>
      </c>
      <c r="R35" s="126">
        <v>45291</v>
      </c>
    </row>
    <row r="36" spans="1:18" ht="50" x14ac:dyDescent="0.25">
      <c r="A36" s="125" t="s">
        <v>557</v>
      </c>
      <c r="B36" s="125" t="s">
        <v>590</v>
      </c>
      <c r="C36" s="125" t="s">
        <v>1006</v>
      </c>
      <c r="D36" s="125" t="s">
        <v>1007</v>
      </c>
      <c r="E36" s="125" t="s">
        <v>1008</v>
      </c>
      <c r="F36" s="125" t="s">
        <v>266</v>
      </c>
      <c r="G36" s="125" t="s">
        <v>560</v>
      </c>
      <c r="H36" s="125" t="s">
        <v>263</v>
      </c>
      <c r="I36" s="125" t="s">
        <v>455</v>
      </c>
      <c r="J36" s="125" t="s">
        <v>1009</v>
      </c>
      <c r="K36" s="125"/>
      <c r="L36" s="127"/>
      <c r="M36" s="125" t="s">
        <v>1364</v>
      </c>
      <c r="N36" s="125" t="s">
        <v>1365</v>
      </c>
      <c r="O36" s="125" t="s">
        <v>1366</v>
      </c>
      <c r="P36" s="125" t="s">
        <v>1367</v>
      </c>
      <c r="Q36" s="126">
        <v>45643</v>
      </c>
      <c r="R36" s="126">
        <v>45643</v>
      </c>
    </row>
    <row r="37" spans="1:18" ht="60" x14ac:dyDescent="0.25">
      <c r="A37" s="125" t="s">
        <v>557</v>
      </c>
      <c r="B37" s="125" t="s">
        <v>590</v>
      </c>
      <c r="C37" s="125" t="s">
        <v>1010</v>
      </c>
      <c r="D37" s="125" t="s">
        <v>1011</v>
      </c>
      <c r="E37" s="125" t="s">
        <v>1012</v>
      </c>
      <c r="F37" s="125" t="s">
        <v>266</v>
      </c>
      <c r="G37" s="125" t="s">
        <v>560</v>
      </c>
      <c r="H37" s="125" t="s">
        <v>263</v>
      </c>
      <c r="I37" s="125" t="s">
        <v>377</v>
      </c>
      <c r="J37" s="125" t="s">
        <v>1013</v>
      </c>
      <c r="K37" s="125"/>
      <c r="L37" s="127"/>
      <c r="M37" s="125" t="s">
        <v>1014</v>
      </c>
      <c r="N37" s="125" t="s">
        <v>1015</v>
      </c>
      <c r="O37" s="125" t="s">
        <v>1014</v>
      </c>
      <c r="P37" s="125" t="s">
        <v>1015</v>
      </c>
      <c r="Q37" s="126">
        <v>44939</v>
      </c>
      <c r="R37" s="126">
        <v>44939</v>
      </c>
    </row>
    <row r="38" spans="1:18" ht="30" x14ac:dyDescent="0.25">
      <c r="A38" s="125" t="s">
        <v>557</v>
      </c>
      <c r="B38" s="125" t="s">
        <v>590</v>
      </c>
      <c r="C38" s="125" t="s">
        <v>1016</v>
      </c>
      <c r="D38" s="125" t="s">
        <v>1017</v>
      </c>
      <c r="E38" s="125" t="s">
        <v>1018</v>
      </c>
      <c r="F38" s="125" t="s">
        <v>266</v>
      </c>
      <c r="G38" s="125" t="s">
        <v>560</v>
      </c>
      <c r="H38" s="125" t="s">
        <v>263</v>
      </c>
      <c r="I38" s="125" t="s">
        <v>313</v>
      </c>
      <c r="J38" s="125" t="s">
        <v>1019</v>
      </c>
      <c r="K38" s="125"/>
      <c r="L38" s="127"/>
      <c r="M38" s="125" t="s">
        <v>1020</v>
      </c>
      <c r="N38" s="125" t="s">
        <v>1021</v>
      </c>
      <c r="O38" s="125" t="s">
        <v>1022</v>
      </c>
      <c r="P38" s="125" t="s">
        <v>1023</v>
      </c>
      <c r="Q38" s="126">
        <v>45315</v>
      </c>
      <c r="R38" s="126">
        <v>45315</v>
      </c>
    </row>
    <row r="39" spans="1:18" ht="70" x14ac:dyDescent="0.25">
      <c r="A39" s="125" t="s">
        <v>557</v>
      </c>
      <c r="B39" s="125" t="s">
        <v>600</v>
      </c>
      <c r="C39" s="125" t="s">
        <v>1024</v>
      </c>
      <c r="D39" s="125" t="s">
        <v>1025</v>
      </c>
      <c r="E39" s="125" t="s">
        <v>1026</v>
      </c>
      <c r="F39" s="125" t="s">
        <v>287</v>
      </c>
      <c r="G39" s="125" t="s">
        <v>560</v>
      </c>
      <c r="H39" s="125" t="s">
        <v>289</v>
      </c>
      <c r="I39" s="125" t="s">
        <v>313</v>
      </c>
      <c r="J39" s="125"/>
      <c r="K39" s="125">
        <v>5</v>
      </c>
      <c r="L39" s="127"/>
      <c r="M39" s="125"/>
      <c r="N39" s="125"/>
      <c r="O39" s="125" t="s">
        <v>1027</v>
      </c>
      <c r="P39" s="125" t="s">
        <v>1028</v>
      </c>
      <c r="Q39" s="126">
        <v>45657</v>
      </c>
      <c r="R39" s="126">
        <v>45657</v>
      </c>
    </row>
    <row r="40" spans="1:18" ht="60" x14ac:dyDescent="0.25">
      <c r="A40" s="125" t="s">
        <v>557</v>
      </c>
      <c r="B40" s="125" t="s">
        <v>600</v>
      </c>
      <c r="C40" s="125" t="s">
        <v>1029</v>
      </c>
      <c r="D40" s="125" t="s">
        <v>1030</v>
      </c>
      <c r="E40" s="125" t="s">
        <v>1031</v>
      </c>
      <c r="F40" s="125" t="s">
        <v>266</v>
      </c>
      <c r="G40" s="125" t="s">
        <v>560</v>
      </c>
      <c r="H40" s="125" t="s">
        <v>263</v>
      </c>
      <c r="I40" s="125" t="s">
        <v>342</v>
      </c>
      <c r="J40" s="125" t="s">
        <v>1032</v>
      </c>
      <c r="K40" s="125"/>
      <c r="L40" s="127"/>
      <c r="M40" s="125" t="s">
        <v>608</v>
      </c>
      <c r="N40" s="125" t="s">
        <v>609</v>
      </c>
      <c r="O40" s="125" t="s">
        <v>608</v>
      </c>
      <c r="P40" s="125" t="s">
        <v>609</v>
      </c>
      <c r="Q40" s="126">
        <v>45657</v>
      </c>
      <c r="R40" s="126">
        <v>45657</v>
      </c>
    </row>
    <row r="41" spans="1:18" ht="60" x14ac:dyDescent="0.25">
      <c r="A41" s="125" t="s">
        <v>610</v>
      </c>
      <c r="B41" s="125" t="s">
        <v>611</v>
      </c>
      <c r="C41" s="125" t="s">
        <v>1033</v>
      </c>
      <c r="D41" s="125" t="s">
        <v>1034</v>
      </c>
      <c r="E41" s="125" t="s">
        <v>1035</v>
      </c>
      <c r="F41" s="125" t="s">
        <v>266</v>
      </c>
      <c r="G41" s="125" t="s">
        <v>293</v>
      </c>
      <c r="H41" s="125" t="s">
        <v>263</v>
      </c>
      <c r="I41" s="125" t="s">
        <v>299</v>
      </c>
      <c r="J41" s="125" t="s">
        <v>1036</v>
      </c>
      <c r="K41" s="125"/>
      <c r="L41" s="127"/>
      <c r="M41" s="125" t="s">
        <v>1037</v>
      </c>
      <c r="N41" s="125"/>
      <c r="O41" s="125" t="s">
        <v>1037</v>
      </c>
      <c r="P41" s="125" t="s">
        <v>1038</v>
      </c>
      <c r="Q41" s="126">
        <v>45565</v>
      </c>
      <c r="R41" s="126">
        <v>45565</v>
      </c>
    </row>
    <row r="42" spans="1:18" ht="40" x14ac:dyDescent="0.25">
      <c r="A42" s="125" t="s">
        <v>610</v>
      </c>
      <c r="B42" s="125" t="s">
        <v>612</v>
      </c>
      <c r="C42" s="125" t="s">
        <v>1039</v>
      </c>
      <c r="D42" s="125" t="s">
        <v>1040</v>
      </c>
      <c r="E42" s="125" t="s">
        <v>1041</v>
      </c>
      <c r="F42" s="125" t="s">
        <v>266</v>
      </c>
      <c r="G42" s="125" t="s">
        <v>293</v>
      </c>
      <c r="H42" s="125" t="s">
        <v>584</v>
      </c>
      <c r="I42" s="125" t="s">
        <v>313</v>
      </c>
      <c r="J42" s="125"/>
      <c r="K42" s="125">
        <v>48</v>
      </c>
      <c r="L42" s="127">
        <v>84.6</v>
      </c>
      <c r="M42" s="125"/>
      <c r="N42" s="125"/>
      <c r="O42" s="125" t="s">
        <v>1456</v>
      </c>
      <c r="P42" s="125" t="s">
        <v>1457</v>
      </c>
      <c r="Q42" s="126">
        <v>45657</v>
      </c>
      <c r="R42" s="126">
        <v>45657</v>
      </c>
    </row>
    <row r="43" spans="1:18" ht="110" x14ac:dyDescent="0.25">
      <c r="A43" s="125" t="s">
        <v>610</v>
      </c>
      <c r="B43" s="125" t="s">
        <v>612</v>
      </c>
      <c r="C43" s="125" t="s">
        <v>1042</v>
      </c>
      <c r="D43" s="125" t="s">
        <v>1042</v>
      </c>
      <c r="E43" s="125" t="s">
        <v>1043</v>
      </c>
      <c r="F43" s="125" t="s">
        <v>287</v>
      </c>
      <c r="G43" s="125" t="s">
        <v>293</v>
      </c>
      <c r="H43" s="125" t="s">
        <v>1044</v>
      </c>
      <c r="I43" s="125" t="s">
        <v>299</v>
      </c>
      <c r="J43" s="125"/>
      <c r="K43" s="125"/>
      <c r="L43" s="127"/>
      <c r="M43" s="125"/>
      <c r="N43" s="125"/>
      <c r="O43" s="125" t="s">
        <v>1458</v>
      </c>
      <c r="P43" s="125" t="s">
        <v>1459</v>
      </c>
      <c r="Q43" s="126">
        <v>45565</v>
      </c>
      <c r="R43" s="126">
        <v>45565</v>
      </c>
    </row>
    <row r="44" spans="1:18" ht="80" x14ac:dyDescent="0.25">
      <c r="A44" s="125" t="s">
        <v>610</v>
      </c>
      <c r="B44" s="125" t="s">
        <v>634</v>
      </c>
      <c r="C44" s="125" t="s">
        <v>1045</v>
      </c>
      <c r="D44" s="125" t="s">
        <v>1046</v>
      </c>
      <c r="E44" s="125" t="s">
        <v>635</v>
      </c>
      <c r="F44" s="125" t="s">
        <v>266</v>
      </c>
      <c r="G44" s="125" t="s">
        <v>425</v>
      </c>
      <c r="H44" s="125" t="s">
        <v>636</v>
      </c>
      <c r="I44" s="125" t="s">
        <v>299</v>
      </c>
      <c r="J44" s="125"/>
      <c r="K44" s="125">
        <v>150</v>
      </c>
      <c r="L44" s="127">
        <v>291</v>
      </c>
      <c r="M44" s="125"/>
      <c r="N44" s="125"/>
      <c r="O44" s="125" t="s">
        <v>1047</v>
      </c>
      <c r="P44" s="125" t="s">
        <v>1048</v>
      </c>
      <c r="Q44" s="126">
        <v>45565</v>
      </c>
      <c r="R44" s="126">
        <v>45565</v>
      </c>
    </row>
    <row r="45" spans="1:18" ht="80" x14ac:dyDescent="0.25">
      <c r="A45" s="125" t="s">
        <v>610</v>
      </c>
      <c r="B45" s="125" t="s">
        <v>634</v>
      </c>
      <c r="C45" s="125" t="s">
        <v>1049</v>
      </c>
      <c r="D45" s="125" t="s">
        <v>1050</v>
      </c>
      <c r="E45" s="125" t="s">
        <v>637</v>
      </c>
      <c r="F45" s="125" t="s">
        <v>266</v>
      </c>
      <c r="G45" s="125" t="s">
        <v>425</v>
      </c>
      <c r="H45" s="125" t="s">
        <v>638</v>
      </c>
      <c r="I45" s="125" t="s">
        <v>299</v>
      </c>
      <c r="J45" s="125"/>
      <c r="K45" s="125">
        <v>45</v>
      </c>
      <c r="L45" s="127">
        <v>93</v>
      </c>
      <c r="M45" s="125"/>
      <c r="N45" s="125"/>
      <c r="O45" s="125" t="s">
        <v>1051</v>
      </c>
      <c r="P45" s="125" t="s">
        <v>1048</v>
      </c>
      <c r="Q45" s="126">
        <v>45565</v>
      </c>
      <c r="R45" s="126">
        <v>45565</v>
      </c>
    </row>
    <row r="46" spans="1:18" ht="80" x14ac:dyDescent="0.25">
      <c r="A46" s="125" t="s">
        <v>639</v>
      </c>
      <c r="B46" s="125" t="s">
        <v>663</v>
      </c>
      <c r="C46" s="125" t="s">
        <v>1052</v>
      </c>
      <c r="D46" s="125" t="s">
        <v>1053</v>
      </c>
      <c r="E46" s="125" t="s">
        <v>1054</v>
      </c>
      <c r="F46" s="125" t="s">
        <v>272</v>
      </c>
      <c r="G46" s="125" t="s">
        <v>640</v>
      </c>
      <c r="H46" s="125" t="s">
        <v>370</v>
      </c>
      <c r="I46" s="125" t="s">
        <v>778</v>
      </c>
      <c r="J46" s="125"/>
      <c r="K46" s="125">
        <v>30</v>
      </c>
      <c r="L46" s="127"/>
      <c r="M46" s="125"/>
      <c r="N46" s="125"/>
      <c r="O46" s="125" t="s">
        <v>1368</v>
      </c>
      <c r="P46" s="125" t="s">
        <v>1369</v>
      </c>
      <c r="Q46" s="126">
        <v>45930</v>
      </c>
      <c r="R46" s="126">
        <v>45930</v>
      </c>
    </row>
    <row r="47" spans="1:18" ht="150" x14ac:dyDescent="0.25">
      <c r="A47" s="125" t="s">
        <v>639</v>
      </c>
      <c r="B47" s="125" t="s">
        <v>703</v>
      </c>
      <c r="C47" s="125" t="s">
        <v>1055</v>
      </c>
      <c r="D47" s="125" t="s">
        <v>1056</v>
      </c>
      <c r="E47" s="125" t="s">
        <v>1057</v>
      </c>
      <c r="F47" s="125" t="s">
        <v>287</v>
      </c>
      <c r="G47" s="125" t="s">
        <v>347</v>
      </c>
      <c r="H47" s="125" t="s">
        <v>263</v>
      </c>
      <c r="I47" s="125" t="s">
        <v>337</v>
      </c>
      <c r="J47" s="125" t="s">
        <v>1058</v>
      </c>
      <c r="K47" s="125"/>
      <c r="L47" s="127"/>
      <c r="M47" s="125" t="s">
        <v>1059</v>
      </c>
      <c r="N47" s="125" t="s">
        <v>1060</v>
      </c>
      <c r="O47" s="125" t="s">
        <v>1370</v>
      </c>
      <c r="P47" s="125" t="s">
        <v>1371</v>
      </c>
      <c r="Q47" s="126">
        <v>45016</v>
      </c>
      <c r="R47" s="126">
        <v>45016</v>
      </c>
    </row>
    <row r="48" spans="1:18" ht="60" x14ac:dyDescent="0.25">
      <c r="A48" s="125" t="s">
        <v>639</v>
      </c>
      <c r="B48" s="125" t="s">
        <v>703</v>
      </c>
      <c r="C48" s="125" t="s">
        <v>1061</v>
      </c>
      <c r="D48" s="125" t="s">
        <v>1062</v>
      </c>
      <c r="E48" s="125" t="s">
        <v>1063</v>
      </c>
      <c r="F48" s="125" t="s">
        <v>266</v>
      </c>
      <c r="G48" s="125" t="s">
        <v>347</v>
      </c>
      <c r="H48" s="125" t="s">
        <v>1064</v>
      </c>
      <c r="I48" s="125" t="s">
        <v>337</v>
      </c>
      <c r="J48" s="125"/>
      <c r="K48" s="125">
        <v>5</v>
      </c>
      <c r="L48" s="127">
        <v>5</v>
      </c>
      <c r="M48" s="125"/>
      <c r="N48" s="125"/>
      <c r="O48" s="125" t="s">
        <v>1065</v>
      </c>
      <c r="P48" s="125" t="s">
        <v>1066</v>
      </c>
      <c r="Q48" s="126">
        <v>45017</v>
      </c>
      <c r="R48" s="126">
        <v>45017</v>
      </c>
    </row>
    <row r="49" spans="1:18" ht="40" x14ac:dyDescent="0.25">
      <c r="A49" s="125" t="s">
        <v>639</v>
      </c>
      <c r="B49" s="125" t="s">
        <v>703</v>
      </c>
      <c r="C49" s="125" t="s">
        <v>1067</v>
      </c>
      <c r="D49" s="125" t="s">
        <v>1068</v>
      </c>
      <c r="E49" s="125" t="s">
        <v>1069</v>
      </c>
      <c r="F49" s="125" t="s">
        <v>266</v>
      </c>
      <c r="G49" s="125" t="s">
        <v>347</v>
      </c>
      <c r="H49" s="125" t="s">
        <v>263</v>
      </c>
      <c r="I49" s="125" t="s">
        <v>267</v>
      </c>
      <c r="J49" s="125" t="s">
        <v>1070</v>
      </c>
      <c r="K49" s="125"/>
      <c r="L49" s="127"/>
      <c r="M49" s="125" t="s">
        <v>1071</v>
      </c>
      <c r="N49" s="125" t="s">
        <v>1072</v>
      </c>
      <c r="O49" s="125" t="s">
        <v>1073</v>
      </c>
      <c r="P49" s="125" t="s">
        <v>1074</v>
      </c>
      <c r="Q49" s="126">
        <v>45291</v>
      </c>
      <c r="R49" s="126">
        <v>45291</v>
      </c>
    </row>
    <row r="50" spans="1:18" ht="100" x14ac:dyDescent="0.25">
      <c r="A50" s="125" t="s">
        <v>639</v>
      </c>
      <c r="B50" s="125" t="s">
        <v>734</v>
      </c>
      <c r="C50" s="125" t="s">
        <v>1075</v>
      </c>
      <c r="D50" s="125" t="s">
        <v>1076</v>
      </c>
      <c r="E50" s="125" t="s">
        <v>1077</v>
      </c>
      <c r="F50" s="125" t="s">
        <v>266</v>
      </c>
      <c r="G50" s="125" t="s">
        <v>741</v>
      </c>
      <c r="H50" s="125" t="s">
        <v>263</v>
      </c>
      <c r="I50" s="125" t="s">
        <v>455</v>
      </c>
      <c r="J50" s="125" t="s">
        <v>1078</v>
      </c>
      <c r="K50" s="125"/>
      <c r="L50" s="127"/>
      <c r="M50" s="125" t="s">
        <v>1079</v>
      </c>
      <c r="N50" s="125" t="s">
        <v>1080</v>
      </c>
      <c r="O50" s="125" t="s">
        <v>1081</v>
      </c>
      <c r="P50" s="125" t="s">
        <v>1082</v>
      </c>
      <c r="Q50" s="126">
        <v>45568</v>
      </c>
      <c r="R50" s="126">
        <v>45568</v>
      </c>
    </row>
    <row r="51" spans="1:18" ht="60" x14ac:dyDescent="0.25">
      <c r="A51" s="125" t="s">
        <v>639</v>
      </c>
      <c r="B51" s="125" t="s">
        <v>734</v>
      </c>
      <c r="C51" s="125" t="s">
        <v>1083</v>
      </c>
      <c r="D51" s="125" t="s">
        <v>1084</v>
      </c>
      <c r="E51" s="125" t="s">
        <v>1085</v>
      </c>
      <c r="F51" s="125" t="s">
        <v>266</v>
      </c>
      <c r="G51" s="125" t="s">
        <v>741</v>
      </c>
      <c r="H51" s="125" t="s">
        <v>263</v>
      </c>
      <c r="I51" s="125" t="s">
        <v>267</v>
      </c>
      <c r="J51" s="125" t="s">
        <v>1086</v>
      </c>
      <c r="K51" s="125"/>
      <c r="L51" s="127"/>
      <c r="M51" s="125" t="s">
        <v>1087</v>
      </c>
      <c r="N51" s="125" t="s">
        <v>1088</v>
      </c>
      <c r="O51" s="125" t="s">
        <v>1087</v>
      </c>
      <c r="P51" s="125" t="s">
        <v>1088</v>
      </c>
      <c r="Q51" s="126">
        <v>44939</v>
      </c>
      <c r="R51" s="126">
        <v>44939</v>
      </c>
    </row>
    <row r="52" spans="1:18" ht="40" x14ac:dyDescent="0.25">
      <c r="A52" s="125" t="s">
        <v>639</v>
      </c>
      <c r="B52" s="125" t="s">
        <v>734</v>
      </c>
      <c r="C52" s="125" t="s">
        <v>1089</v>
      </c>
      <c r="D52" s="125" t="s">
        <v>1090</v>
      </c>
      <c r="E52" s="125" t="s">
        <v>1085</v>
      </c>
      <c r="F52" s="125" t="s">
        <v>266</v>
      </c>
      <c r="G52" s="125" t="s">
        <v>741</v>
      </c>
      <c r="H52" s="125" t="s">
        <v>263</v>
      </c>
      <c r="I52" s="125" t="s">
        <v>267</v>
      </c>
      <c r="J52" s="125" t="s">
        <v>1091</v>
      </c>
      <c r="K52" s="125"/>
      <c r="L52" s="127"/>
      <c r="M52" s="125" t="s">
        <v>1092</v>
      </c>
      <c r="N52" s="125" t="s">
        <v>1093</v>
      </c>
      <c r="O52" s="125" t="s">
        <v>1094</v>
      </c>
      <c r="P52" s="125" t="s">
        <v>1095</v>
      </c>
      <c r="Q52" s="126">
        <v>44939</v>
      </c>
      <c r="R52" s="126">
        <v>44939</v>
      </c>
    </row>
    <row r="53" spans="1:18" ht="50" x14ac:dyDescent="0.25">
      <c r="A53" s="125" t="s">
        <v>639</v>
      </c>
      <c r="B53" s="125" t="s">
        <v>761</v>
      </c>
      <c r="C53" s="125" t="s">
        <v>1096</v>
      </c>
      <c r="D53" s="125" t="s">
        <v>1097</v>
      </c>
      <c r="E53" s="125" t="s">
        <v>762</v>
      </c>
      <c r="F53" s="125" t="s">
        <v>266</v>
      </c>
      <c r="G53" s="125" t="s">
        <v>755</v>
      </c>
      <c r="H53" s="125" t="s">
        <v>289</v>
      </c>
      <c r="I53" s="125" t="s">
        <v>313</v>
      </c>
      <c r="J53" s="125"/>
      <c r="K53" s="125">
        <v>8000</v>
      </c>
      <c r="L53" s="127">
        <v>10532</v>
      </c>
      <c r="M53" s="125"/>
      <c r="N53" s="125"/>
      <c r="O53" s="125" t="s">
        <v>1372</v>
      </c>
      <c r="P53" s="125" t="s">
        <v>1343</v>
      </c>
      <c r="Q53" s="126">
        <v>45596</v>
      </c>
      <c r="R53" s="126">
        <v>45596</v>
      </c>
    </row>
    <row r="54" spans="1:18" ht="50" x14ac:dyDescent="0.25">
      <c r="A54" s="125" t="s">
        <v>639</v>
      </c>
      <c r="B54" s="125" t="s">
        <v>763</v>
      </c>
      <c r="C54" s="125" t="s">
        <v>1098</v>
      </c>
      <c r="D54" s="125" t="s">
        <v>1099</v>
      </c>
      <c r="E54" s="125" t="s">
        <v>762</v>
      </c>
      <c r="F54" s="125" t="s">
        <v>266</v>
      </c>
      <c r="G54" s="125" t="s">
        <v>755</v>
      </c>
      <c r="H54" s="125" t="s">
        <v>289</v>
      </c>
      <c r="I54" s="125" t="s">
        <v>299</v>
      </c>
      <c r="J54" s="125"/>
      <c r="K54" s="125">
        <v>10000</v>
      </c>
      <c r="L54" s="127">
        <v>24976</v>
      </c>
      <c r="M54" s="125"/>
      <c r="N54" s="125"/>
      <c r="O54" s="125" t="s">
        <v>1344</v>
      </c>
      <c r="P54" s="125" t="s">
        <v>1100</v>
      </c>
      <c r="Q54" s="126">
        <v>45596</v>
      </c>
      <c r="R54" s="126">
        <v>45596</v>
      </c>
    </row>
    <row r="55" spans="1:18" ht="150" x14ac:dyDescent="0.25">
      <c r="A55" s="125" t="s">
        <v>639</v>
      </c>
      <c r="B55" s="125" t="s">
        <v>785</v>
      </c>
      <c r="C55" s="125" t="s">
        <v>1101</v>
      </c>
      <c r="D55" s="125" t="s">
        <v>1102</v>
      </c>
      <c r="E55" s="125" t="s">
        <v>786</v>
      </c>
      <c r="F55" s="125" t="s">
        <v>266</v>
      </c>
      <c r="G55" s="125" t="s">
        <v>755</v>
      </c>
      <c r="H55" s="125" t="s">
        <v>787</v>
      </c>
      <c r="I55" s="125" t="s">
        <v>299</v>
      </c>
      <c r="J55" s="125"/>
      <c r="K55" s="125">
        <v>15</v>
      </c>
      <c r="L55" s="127">
        <v>44</v>
      </c>
      <c r="M55" s="125"/>
      <c r="N55" s="125"/>
      <c r="O55" s="125" t="s">
        <v>1103</v>
      </c>
      <c r="P55" s="125" t="s">
        <v>1104</v>
      </c>
      <c r="Q55" s="126">
        <v>45254</v>
      </c>
      <c r="R55" s="126">
        <v>45254</v>
      </c>
    </row>
    <row r="56" spans="1:18" x14ac:dyDescent="0.25">
      <c r="R56" s="126"/>
    </row>
    <row r="57" spans="1:18" x14ac:dyDescent="0.25">
      <c r="R57" s="126"/>
    </row>
  </sheetData>
  <autoFilter ref="A5:R5" xr:uid="{80DD7393-2989-420C-9CE6-E26C07DCC5E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6CBB7-FDBE-49BD-A9A3-F1440C3B198A}">
  <sheetPr>
    <outlinePr summaryBelow="0" summaryRight="0"/>
    <pageSetUpPr fitToPage="1"/>
  </sheetPr>
  <dimension ref="A1:Y122"/>
  <sheetViews>
    <sheetView showGridLines="0" view="pageBreakPreview" zoomScale="70" zoomScaleNormal="60" zoomScaleSheetLayoutView="70" zoomScalePageLayoutView="70" workbookViewId="0">
      <selection activeCell="C6" sqref="C6"/>
    </sheetView>
  </sheetViews>
  <sheetFormatPr defaultColWidth="9.1796875" defaultRowHeight="15.5" x14ac:dyDescent="0.3"/>
  <cols>
    <col min="1" max="1" width="7.54296875" style="1" bestFit="1" customWidth="1"/>
    <col min="2" max="2" width="20.1796875" style="2" bestFit="1" customWidth="1"/>
    <col min="3" max="3" width="53.1796875" style="3" customWidth="1"/>
    <col min="4" max="4" width="18.1796875" style="1" customWidth="1"/>
    <col min="5" max="5" width="74.453125" style="4" customWidth="1"/>
    <col min="6" max="6" width="20.1796875" style="4" bestFit="1" customWidth="1"/>
    <col min="7" max="7" width="19.1796875" style="4" customWidth="1"/>
    <col min="8" max="8" width="15.453125" style="4" customWidth="1"/>
    <col min="9" max="9" width="83.81640625" style="5" customWidth="1"/>
    <col min="10" max="11" width="16.1796875" style="6" customWidth="1"/>
    <col min="12" max="12" width="17.453125" style="6" customWidth="1"/>
    <col min="13" max="13" width="61.1796875" style="6" customWidth="1"/>
    <col min="14" max="14" width="15.81640625" style="6" customWidth="1"/>
    <col min="15" max="15" width="17.1796875" style="6" customWidth="1"/>
    <col min="16" max="16" width="15.81640625" style="6" customWidth="1"/>
    <col min="17" max="17" width="35.81640625" style="6" bestFit="1" customWidth="1"/>
    <col min="18" max="19" width="23.1796875" style="77" bestFit="1" customWidth="1"/>
    <col min="20" max="20" width="15" style="77" bestFit="1" customWidth="1"/>
    <col min="21" max="21" width="48.81640625" style="77" customWidth="1"/>
    <col min="22" max="22" width="20.54296875" style="77" customWidth="1"/>
    <col min="23" max="23" width="23.36328125" style="77" customWidth="1"/>
    <col min="24" max="24" width="15.26953125" style="77" customWidth="1"/>
    <col min="25" max="25" width="97.7265625" style="77" customWidth="1"/>
    <col min="26" max="16384" width="9.1796875" style="6"/>
  </cols>
  <sheetData>
    <row r="1" spans="1:25" ht="35" customHeight="1" x14ac:dyDescent="0.3">
      <c r="L1" s="204"/>
      <c r="M1" s="204"/>
      <c r="O1" s="204"/>
      <c r="P1" s="204"/>
      <c r="Q1" s="204"/>
      <c r="R1" s="6"/>
      <c r="S1" s="204"/>
      <c r="T1" s="204"/>
      <c r="U1" s="204"/>
      <c r="V1" s="7"/>
      <c r="W1" s="7"/>
      <c r="X1" s="7"/>
      <c r="Y1" s="7"/>
    </row>
    <row r="2" spans="1:25" ht="35" customHeight="1" x14ac:dyDescent="0.3">
      <c r="A2" s="205" t="s">
        <v>0</v>
      </c>
      <c r="B2" s="206"/>
      <c r="C2" s="206"/>
      <c r="D2" s="206"/>
      <c r="E2" s="206"/>
      <c r="F2" s="206"/>
      <c r="G2" s="206"/>
      <c r="H2" s="206"/>
      <c r="I2" s="206"/>
      <c r="L2" s="7"/>
      <c r="M2" s="7"/>
      <c r="O2" s="7"/>
      <c r="P2" s="7"/>
      <c r="Q2" s="7"/>
      <c r="R2" s="6"/>
      <c r="S2" s="6"/>
      <c r="T2" s="6"/>
      <c r="U2" s="6"/>
      <c r="V2" s="6"/>
      <c r="W2" s="6"/>
      <c r="X2" s="6"/>
      <c r="Y2" s="6"/>
    </row>
    <row r="3" spans="1:25" ht="120" customHeight="1" x14ac:dyDescent="0.3">
      <c r="A3" s="207" t="s">
        <v>1</v>
      </c>
      <c r="B3" s="207" t="s">
        <v>2</v>
      </c>
      <c r="C3" s="207" t="s">
        <v>3</v>
      </c>
      <c r="D3" s="209" t="s">
        <v>4</v>
      </c>
      <c r="E3" s="210"/>
      <c r="F3" s="211" t="s">
        <v>5</v>
      </c>
      <c r="G3" s="211"/>
      <c r="H3" s="211"/>
      <c r="I3" s="211"/>
      <c r="J3" s="212" t="s">
        <v>6</v>
      </c>
      <c r="K3" s="212"/>
      <c r="L3" s="212"/>
      <c r="M3" s="212"/>
      <c r="N3" s="196" t="s">
        <v>7</v>
      </c>
      <c r="O3" s="196"/>
      <c r="P3" s="196"/>
      <c r="Q3" s="196"/>
      <c r="R3" s="197" t="s">
        <v>227</v>
      </c>
      <c r="S3" s="197"/>
      <c r="T3" s="197"/>
      <c r="U3" s="198"/>
      <c r="V3" s="199" t="s">
        <v>228</v>
      </c>
      <c r="W3" s="199"/>
      <c r="X3" s="199"/>
      <c r="Y3" s="199"/>
    </row>
    <row r="4" spans="1:25" ht="105" x14ac:dyDescent="0.3">
      <c r="A4" s="208"/>
      <c r="B4" s="207"/>
      <c r="C4" s="208"/>
      <c r="D4" s="8" t="s">
        <v>8</v>
      </c>
      <c r="E4" s="8" t="s">
        <v>9</v>
      </c>
      <c r="F4" s="9" t="s">
        <v>10</v>
      </c>
      <c r="G4" s="9" t="s">
        <v>11</v>
      </c>
      <c r="H4" s="9" t="s">
        <v>12</v>
      </c>
      <c r="I4" s="10" t="s">
        <v>13</v>
      </c>
      <c r="J4" s="11" t="s">
        <v>10</v>
      </c>
      <c r="K4" s="11" t="s">
        <v>11</v>
      </c>
      <c r="L4" s="11" t="s">
        <v>12</v>
      </c>
      <c r="M4" s="12" t="s">
        <v>13</v>
      </c>
      <c r="N4" s="13" t="s">
        <v>10</v>
      </c>
      <c r="O4" s="13" t="s">
        <v>11</v>
      </c>
      <c r="P4" s="13" t="s">
        <v>12</v>
      </c>
      <c r="Q4" s="14" t="s">
        <v>14</v>
      </c>
      <c r="R4" s="84" t="s">
        <v>10</v>
      </c>
      <c r="S4" s="84" t="s">
        <v>11</v>
      </c>
      <c r="T4" s="84" t="s">
        <v>12</v>
      </c>
      <c r="U4" s="85" t="s">
        <v>13</v>
      </c>
      <c r="V4" s="15" t="s">
        <v>10</v>
      </c>
      <c r="W4" s="15" t="s">
        <v>11</v>
      </c>
      <c r="X4" s="15" t="s">
        <v>12</v>
      </c>
      <c r="Y4" s="15" t="s">
        <v>13</v>
      </c>
    </row>
    <row r="5" spans="1:25" ht="14" x14ac:dyDescent="0.3">
      <c r="A5" s="16">
        <v>1</v>
      </c>
      <c r="B5" s="17">
        <v>2</v>
      </c>
      <c r="C5" s="16">
        <v>3</v>
      </c>
      <c r="D5" s="18">
        <v>4</v>
      </c>
      <c r="E5" s="18">
        <v>5</v>
      </c>
      <c r="F5" s="19">
        <v>6</v>
      </c>
      <c r="G5" s="19">
        <v>7</v>
      </c>
      <c r="H5" s="19">
        <v>8</v>
      </c>
      <c r="I5" s="20">
        <v>9</v>
      </c>
      <c r="J5" s="21">
        <v>10</v>
      </c>
      <c r="K5" s="21">
        <v>11</v>
      </c>
      <c r="L5" s="21">
        <v>12</v>
      </c>
      <c r="M5" s="22">
        <v>13</v>
      </c>
      <c r="N5" s="23">
        <v>10</v>
      </c>
      <c r="O5" s="23">
        <v>11</v>
      </c>
      <c r="P5" s="23">
        <v>12</v>
      </c>
      <c r="Q5" s="24">
        <v>13</v>
      </c>
      <c r="R5" s="86">
        <v>10</v>
      </c>
      <c r="S5" s="86">
        <v>11</v>
      </c>
      <c r="T5" s="86">
        <v>12</v>
      </c>
      <c r="U5" s="87">
        <v>13</v>
      </c>
      <c r="V5" s="25">
        <v>10</v>
      </c>
      <c r="W5" s="25">
        <v>11</v>
      </c>
      <c r="X5" s="25">
        <v>12</v>
      </c>
      <c r="Y5" s="25">
        <v>13</v>
      </c>
    </row>
    <row r="6" spans="1:25" s="38" customFormat="1" ht="104" x14ac:dyDescent="0.3">
      <c r="A6" s="26">
        <v>1</v>
      </c>
      <c r="B6" s="27" t="s">
        <v>15</v>
      </c>
      <c r="C6" s="28" t="s">
        <v>16</v>
      </c>
      <c r="D6" s="29"/>
      <c r="E6" s="29"/>
      <c r="F6" s="30"/>
      <c r="G6" s="30"/>
      <c r="H6" s="30"/>
      <c r="I6" s="31"/>
      <c r="J6" s="32" t="s">
        <v>17</v>
      </c>
      <c r="K6" s="33">
        <v>1000000</v>
      </c>
      <c r="L6" s="33">
        <v>1000000</v>
      </c>
      <c r="M6" s="34" t="s">
        <v>18</v>
      </c>
      <c r="N6" s="35"/>
      <c r="O6" s="36"/>
      <c r="P6" s="36"/>
      <c r="Q6" s="35"/>
      <c r="R6" s="88"/>
      <c r="S6" s="89"/>
      <c r="T6" s="89"/>
      <c r="U6" s="90"/>
      <c r="V6" s="37"/>
      <c r="W6" s="37"/>
      <c r="X6" s="37"/>
      <c r="Y6" s="37"/>
    </row>
    <row r="7" spans="1:25" s="38" customFormat="1" ht="26" x14ac:dyDescent="0.3">
      <c r="A7" s="26">
        <v>2</v>
      </c>
      <c r="B7" s="27" t="s">
        <v>15</v>
      </c>
      <c r="C7" s="28" t="s">
        <v>19</v>
      </c>
      <c r="D7" s="29"/>
      <c r="E7" s="29"/>
      <c r="F7" s="30"/>
      <c r="G7" s="30"/>
      <c r="H7" s="30"/>
      <c r="I7" s="31"/>
      <c r="J7" s="32"/>
      <c r="K7" s="34"/>
      <c r="L7" s="34"/>
      <c r="M7" s="34"/>
      <c r="N7" s="39"/>
      <c r="O7" s="39"/>
      <c r="P7" s="39"/>
      <c r="Q7" s="40"/>
      <c r="R7" s="91"/>
      <c r="S7" s="91"/>
      <c r="T7" s="91"/>
      <c r="U7" s="92"/>
      <c r="V7" s="41"/>
      <c r="W7" s="41"/>
      <c r="X7" s="41"/>
      <c r="Y7" s="41"/>
    </row>
    <row r="8" spans="1:25" s="38" customFormat="1" ht="181.5" customHeight="1" x14ac:dyDescent="0.3">
      <c r="A8" s="27">
        <v>3</v>
      </c>
      <c r="B8" s="27" t="s">
        <v>15</v>
      </c>
      <c r="C8" s="42" t="s">
        <v>20</v>
      </c>
      <c r="D8" s="43">
        <v>0</v>
      </c>
      <c r="E8" s="44" t="s">
        <v>21</v>
      </c>
      <c r="F8" s="45" t="s">
        <v>22</v>
      </c>
      <c r="G8" s="45">
        <v>18094768</v>
      </c>
      <c r="H8" s="45">
        <v>18094768</v>
      </c>
      <c r="I8" s="45" t="s">
        <v>23</v>
      </c>
      <c r="J8" s="46"/>
      <c r="K8" s="47"/>
      <c r="L8" s="47"/>
      <c r="M8" s="47"/>
      <c r="N8" s="48"/>
      <c r="O8" s="48"/>
      <c r="P8" s="48"/>
      <c r="Q8" s="48"/>
      <c r="R8" s="93"/>
      <c r="S8" s="93"/>
      <c r="T8" s="93"/>
      <c r="U8" s="94"/>
      <c r="V8" s="53">
        <v>0</v>
      </c>
      <c r="W8" s="53">
        <v>0</v>
      </c>
      <c r="X8" s="53">
        <v>0</v>
      </c>
      <c r="Y8" s="53" t="s">
        <v>1292</v>
      </c>
    </row>
    <row r="9" spans="1:25" s="38" customFormat="1" ht="26" x14ac:dyDescent="0.3">
      <c r="A9" s="50">
        <v>4</v>
      </c>
      <c r="B9" s="50" t="s">
        <v>15</v>
      </c>
      <c r="C9" s="51" t="s">
        <v>24</v>
      </c>
      <c r="D9" s="43">
        <v>0</v>
      </c>
      <c r="E9" s="44" t="s">
        <v>21</v>
      </c>
      <c r="F9" s="45" t="s">
        <v>21</v>
      </c>
      <c r="G9" s="45" t="s">
        <v>21</v>
      </c>
      <c r="H9" s="45" t="s">
        <v>21</v>
      </c>
      <c r="I9" s="45" t="s">
        <v>21</v>
      </c>
      <c r="J9" s="46"/>
      <c r="K9" s="47"/>
      <c r="L9" s="47"/>
      <c r="M9" s="47"/>
      <c r="N9" s="48"/>
      <c r="O9" s="48"/>
      <c r="P9" s="48"/>
      <c r="Q9" s="48"/>
      <c r="R9" s="93"/>
      <c r="S9" s="93"/>
      <c r="T9" s="93"/>
      <c r="U9" s="94"/>
      <c r="V9" s="49"/>
      <c r="W9" s="49"/>
      <c r="X9" s="49"/>
      <c r="Y9" s="49"/>
    </row>
    <row r="10" spans="1:25" s="38" customFormat="1" ht="26" x14ac:dyDescent="0.3">
      <c r="A10" s="50">
        <v>5</v>
      </c>
      <c r="B10" s="50" t="s">
        <v>15</v>
      </c>
      <c r="C10" s="51" t="s">
        <v>25</v>
      </c>
      <c r="D10" s="43">
        <v>0</v>
      </c>
      <c r="E10" s="44" t="s">
        <v>21</v>
      </c>
      <c r="F10" s="45" t="s">
        <v>21</v>
      </c>
      <c r="G10" s="45" t="s">
        <v>21</v>
      </c>
      <c r="H10" s="45" t="s">
        <v>21</v>
      </c>
      <c r="I10" s="45" t="s">
        <v>21</v>
      </c>
      <c r="J10" s="46"/>
      <c r="K10" s="47"/>
      <c r="L10" s="47"/>
      <c r="M10" s="47"/>
      <c r="N10" s="48"/>
      <c r="O10" s="48"/>
      <c r="P10" s="48"/>
      <c r="Q10" s="48"/>
      <c r="R10" s="93"/>
      <c r="S10" s="93"/>
      <c r="T10" s="93"/>
      <c r="U10" s="94"/>
      <c r="V10" s="49"/>
      <c r="W10" s="49"/>
      <c r="X10" s="49"/>
      <c r="Y10" s="49"/>
    </row>
    <row r="11" spans="1:25" s="38" customFormat="1" ht="26" x14ac:dyDescent="0.3">
      <c r="A11" s="50">
        <v>6</v>
      </c>
      <c r="B11" s="50" t="s">
        <v>15</v>
      </c>
      <c r="C11" s="51" t="s">
        <v>26</v>
      </c>
      <c r="D11" s="43"/>
      <c r="E11" s="44"/>
      <c r="F11" s="45"/>
      <c r="G11" s="45"/>
      <c r="H11" s="45"/>
      <c r="I11" s="45"/>
      <c r="J11" s="46"/>
      <c r="K11" s="47"/>
      <c r="L11" s="47"/>
      <c r="M11" s="47"/>
      <c r="N11" s="52"/>
      <c r="O11" s="52"/>
      <c r="P11" s="52"/>
      <c r="Q11" s="52"/>
      <c r="R11" s="95"/>
      <c r="S11" s="95"/>
      <c r="T11" s="95"/>
      <c r="U11" s="96"/>
      <c r="V11" s="53"/>
      <c r="W11" s="53"/>
      <c r="X11" s="53"/>
      <c r="Y11" s="53"/>
    </row>
    <row r="12" spans="1:25" s="38" customFormat="1" ht="65" x14ac:dyDescent="0.3">
      <c r="A12" s="50">
        <v>7</v>
      </c>
      <c r="B12" s="50" t="s">
        <v>15</v>
      </c>
      <c r="C12" s="54" t="s">
        <v>27</v>
      </c>
      <c r="D12" s="43">
        <v>0</v>
      </c>
      <c r="E12" s="44" t="s">
        <v>21</v>
      </c>
      <c r="F12" s="45" t="s">
        <v>21</v>
      </c>
      <c r="G12" s="45" t="s">
        <v>21</v>
      </c>
      <c r="H12" s="45" t="s">
        <v>21</v>
      </c>
      <c r="I12" s="45" t="s">
        <v>21</v>
      </c>
      <c r="J12" s="46" t="s">
        <v>17</v>
      </c>
      <c r="K12" s="47">
        <v>18171264</v>
      </c>
      <c r="L12" s="47">
        <v>18171264</v>
      </c>
      <c r="M12" s="47" t="s">
        <v>28</v>
      </c>
      <c r="N12" s="52"/>
      <c r="O12" s="52"/>
      <c r="P12" s="52"/>
      <c r="Q12" s="52"/>
      <c r="R12" s="95"/>
      <c r="S12" s="95"/>
      <c r="T12" s="95"/>
      <c r="U12" s="96"/>
      <c r="V12" s="53"/>
      <c r="W12" s="53"/>
      <c r="X12" s="53"/>
      <c r="Y12" s="53"/>
    </row>
    <row r="13" spans="1:25" s="38" customFormat="1" ht="26" x14ac:dyDescent="0.3">
      <c r="A13" s="50">
        <v>8</v>
      </c>
      <c r="B13" s="50" t="s">
        <v>15</v>
      </c>
      <c r="C13" s="51" t="s">
        <v>29</v>
      </c>
      <c r="D13" s="55">
        <v>0</v>
      </c>
      <c r="E13" s="56" t="s">
        <v>21</v>
      </c>
      <c r="F13" s="45" t="s">
        <v>21</v>
      </c>
      <c r="G13" s="45" t="s">
        <v>21</v>
      </c>
      <c r="H13" s="45" t="s">
        <v>21</v>
      </c>
      <c r="I13" s="45" t="s">
        <v>21</v>
      </c>
      <c r="J13" s="46"/>
      <c r="K13" s="47"/>
      <c r="L13" s="47"/>
      <c r="M13" s="47"/>
      <c r="N13" s="48"/>
      <c r="O13" s="48"/>
      <c r="P13" s="48"/>
      <c r="Q13" s="48"/>
      <c r="R13" s="93"/>
      <c r="S13" s="93"/>
      <c r="T13" s="93"/>
      <c r="U13" s="94"/>
      <c r="V13" s="49"/>
      <c r="W13" s="49"/>
      <c r="X13" s="49"/>
      <c r="Y13" s="49"/>
    </row>
    <row r="14" spans="1:25" s="38" customFormat="1" ht="76" customHeight="1" x14ac:dyDescent="0.3">
      <c r="A14" s="27">
        <v>9</v>
      </c>
      <c r="B14" s="27" t="s">
        <v>15</v>
      </c>
      <c r="C14" s="42" t="s">
        <v>30</v>
      </c>
      <c r="D14" s="55">
        <v>0</v>
      </c>
      <c r="E14" s="56" t="s">
        <v>21</v>
      </c>
      <c r="F14" s="45" t="s">
        <v>31</v>
      </c>
      <c r="G14" s="45">
        <v>73900000</v>
      </c>
      <c r="H14" s="45">
        <v>73900000</v>
      </c>
      <c r="I14" s="45" t="s">
        <v>32</v>
      </c>
      <c r="J14" s="46"/>
      <c r="K14" s="47"/>
      <c r="L14" s="47"/>
      <c r="M14" s="47"/>
      <c r="N14" s="48"/>
      <c r="O14" s="48"/>
      <c r="P14" s="48"/>
      <c r="Q14" s="48"/>
      <c r="R14" s="93" t="s">
        <v>31</v>
      </c>
      <c r="S14" s="93">
        <v>71483894</v>
      </c>
      <c r="T14" s="93">
        <v>71483894</v>
      </c>
      <c r="U14" s="94" t="s">
        <v>32</v>
      </c>
      <c r="V14" s="53">
        <v>0</v>
      </c>
      <c r="W14" s="53">
        <v>0</v>
      </c>
      <c r="X14" s="53">
        <v>0</v>
      </c>
      <c r="Y14" s="53" t="s">
        <v>1293</v>
      </c>
    </row>
    <row r="15" spans="1:25" s="38" customFormat="1" ht="14" x14ac:dyDescent="0.3">
      <c r="A15" s="50">
        <v>10</v>
      </c>
      <c r="B15" s="50" t="s">
        <v>15</v>
      </c>
      <c r="C15" s="51" t="s">
        <v>33</v>
      </c>
      <c r="D15" s="43">
        <v>0</v>
      </c>
      <c r="E15" s="44" t="s">
        <v>21</v>
      </c>
      <c r="F15" s="45" t="s">
        <v>21</v>
      </c>
      <c r="G15" s="45" t="s">
        <v>21</v>
      </c>
      <c r="H15" s="45" t="s">
        <v>21</v>
      </c>
      <c r="I15" s="45" t="s">
        <v>21</v>
      </c>
      <c r="J15" s="46"/>
      <c r="K15" s="47"/>
      <c r="L15" s="47"/>
      <c r="M15" s="47"/>
      <c r="N15" s="48"/>
      <c r="O15" s="48"/>
      <c r="P15" s="48"/>
      <c r="Q15" s="48"/>
      <c r="R15" s="93"/>
      <c r="S15" s="93"/>
      <c r="T15" s="93"/>
      <c r="U15" s="94"/>
      <c r="V15" s="49"/>
      <c r="W15" s="49"/>
      <c r="X15" s="49"/>
      <c r="Y15" s="49"/>
    </row>
    <row r="16" spans="1:25" s="38" customFormat="1" ht="72" customHeight="1" x14ac:dyDescent="0.3">
      <c r="A16" s="171">
        <v>11</v>
      </c>
      <c r="B16" s="171" t="s">
        <v>15</v>
      </c>
      <c r="C16" s="192" t="s">
        <v>34</v>
      </c>
      <c r="D16" s="183">
        <v>137840625</v>
      </c>
      <c r="E16" s="174" t="s">
        <v>35</v>
      </c>
      <c r="F16" s="45" t="s">
        <v>36</v>
      </c>
      <c r="G16" s="45">
        <v>35000000</v>
      </c>
      <c r="H16" s="164">
        <v>182235431</v>
      </c>
      <c r="I16" s="164" t="s">
        <v>37</v>
      </c>
      <c r="J16" s="46"/>
      <c r="K16" s="47"/>
      <c r="L16" s="166"/>
      <c r="M16" s="166"/>
      <c r="N16" s="48"/>
      <c r="O16" s="48"/>
      <c r="P16" s="168"/>
      <c r="Q16" s="168"/>
      <c r="R16" s="93"/>
      <c r="S16" s="93"/>
      <c r="T16" s="170"/>
      <c r="U16" s="153"/>
      <c r="V16" s="49"/>
      <c r="W16" s="49"/>
      <c r="X16" s="49"/>
      <c r="Y16" s="49"/>
    </row>
    <row r="17" spans="1:25" s="38" customFormat="1" ht="53.5" customHeight="1" x14ac:dyDescent="0.3">
      <c r="A17" s="171"/>
      <c r="B17" s="171"/>
      <c r="C17" s="192"/>
      <c r="D17" s="183"/>
      <c r="E17" s="174"/>
      <c r="F17" s="45" t="s">
        <v>22</v>
      </c>
      <c r="G17" s="45">
        <v>147235431</v>
      </c>
      <c r="H17" s="164"/>
      <c r="I17" s="164"/>
      <c r="J17" s="46"/>
      <c r="K17" s="47"/>
      <c r="L17" s="166"/>
      <c r="M17" s="166"/>
      <c r="N17" s="48"/>
      <c r="O17" s="48"/>
      <c r="P17" s="168"/>
      <c r="Q17" s="168"/>
      <c r="R17" s="93"/>
      <c r="S17" s="93"/>
      <c r="T17" s="170"/>
      <c r="U17" s="153"/>
      <c r="V17" s="49"/>
      <c r="W17" s="49"/>
      <c r="X17" s="49"/>
      <c r="Y17" s="49"/>
    </row>
    <row r="18" spans="1:25" s="38" customFormat="1" ht="62.5" customHeight="1" x14ac:dyDescent="0.3">
      <c r="A18" s="171">
        <v>12</v>
      </c>
      <c r="B18" s="171" t="s">
        <v>15</v>
      </c>
      <c r="C18" s="172" t="s">
        <v>38</v>
      </c>
      <c r="D18" s="173">
        <v>85360560</v>
      </c>
      <c r="E18" s="174" t="s">
        <v>39</v>
      </c>
      <c r="F18" s="45" t="s">
        <v>40</v>
      </c>
      <c r="G18" s="45">
        <v>35298850</v>
      </c>
      <c r="H18" s="164">
        <v>72273850</v>
      </c>
      <c r="I18" s="164" t="s">
        <v>41</v>
      </c>
      <c r="J18" s="46"/>
      <c r="K18" s="47"/>
      <c r="L18" s="166"/>
      <c r="M18" s="166"/>
      <c r="N18" s="48"/>
      <c r="O18" s="48"/>
      <c r="P18" s="168"/>
      <c r="Q18" s="168"/>
      <c r="R18" s="93"/>
      <c r="S18" s="93"/>
      <c r="T18" s="170"/>
      <c r="U18" s="153"/>
      <c r="V18" s="53" t="s">
        <v>40</v>
      </c>
      <c r="W18" s="53">
        <v>35298850</v>
      </c>
      <c r="X18" s="53">
        <v>47002662</v>
      </c>
      <c r="Y18" s="53" t="s">
        <v>232</v>
      </c>
    </row>
    <row r="19" spans="1:25" s="38" customFormat="1" ht="61.5" customHeight="1" x14ac:dyDescent="0.3">
      <c r="A19" s="171"/>
      <c r="B19" s="171"/>
      <c r="C19" s="172"/>
      <c r="D19" s="173"/>
      <c r="E19" s="174"/>
      <c r="F19" s="45" t="s">
        <v>22</v>
      </c>
      <c r="G19" s="45">
        <v>36975000</v>
      </c>
      <c r="H19" s="164"/>
      <c r="I19" s="164"/>
      <c r="J19" s="46"/>
      <c r="K19" s="47"/>
      <c r="L19" s="166"/>
      <c r="M19" s="166"/>
      <c r="N19" s="48"/>
      <c r="O19" s="48"/>
      <c r="P19" s="168"/>
      <c r="Q19" s="168"/>
      <c r="R19" s="93"/>
      <c r="S19" s="93"/>
      <c r="T19" s="170"/>
      <c r="U19" s="153"/>
      <c r="V19" s="53" t="s">
        <v>22</v>
      </c>
      <c r="W19" s="53">
        <v>11703812</v>
      </c>
      <c r="X19" s="53"/>
      <c r="Y19" s="53"/>
    </row>
    <row r="20" spans="1:25" s="38" customFormat="1" ht="99" customHeight="1" x14ac:dyDescent="0.3">
      <c r="A20" s="171">
        <v>13</v>
      </c>
      <c r="B20" s="171" t="s">
        <v>15</v>
      </c>
      <c r="C20" s="172" t="s">
        <v>42</v>
      </c>
      <c r="D20" s="183">
        <v>22317054</v>
      </c>
      <c r="E20" s="184" t="s">
        <v>43</v>
      </c>
      <c r="F20" s="45" t="s">
        <v>36</v>
      </c>
      <c r="G20" s="45">
        <v>28808246</v>
      </c>
      <c r="H20" s="164">
        <v>55218961</v>
      </c>
      <c r="I20" s="164" t="s">
        <v>44</v>
      </c>
      <c r="J20" s="58"/>
      <c r="K20" s="59"/>
      <c r="L20" s="200"/>
      <c r="M20" s="200"/>
      <c r="N20" s="52"/>
      <c r="O20" s="52"/>
      <c r="P20" s="194"/>
      <c r="Q20" s="194"/>
      <c r="R20" s="95"/>
      <c r="S20" s="95"/>
      <c r="T20" s="195"/>
      <c r="U20" s="193"/>
      <c r="V20" s="53" t="s">
        <v>36</v>
      </c>
      <c r="W20" s="53">
        <v>28808246</v>
      </c>
      <c r="X20" s="151">
        <f>W20+W21</f>
        <v>51363495</v>
      </c>
      <c r="Y20" s="151" t="s">
        <v>235</v>
      </c>
    </row>
    <row r="21" spans="1:25" s="38" customFormat="1" ht="59.15" customHeight="1" x14ac:dyDescent="0.3">
      <c r="A21" s="171"/>
      <c r="B21" s="171"/>
      <c r="C21" s="172"/>
      <c r="D21" s="183"/>
      <c r="E21" s="184"/>
      <c r="F21" s="45" t="s">
        <v>22</v>
      </c>
      <c r="G21" s="45">
        <f>26410715</f>
        <v>26410715</v>
      </c>
      <c r="H21" s="164"/>
      <c r="I21" s="164"/>
      <c r="J21" s="58"/>
      <c r="K21" s="59"/>
      <c r="L21" s="200"/>
      <c r="M21" s="200"/>
      <c r="N21" s="52"/>
      <c r="O21" s="52"/>
      <c r="P21" s="194"/>
      <c r="Q21" s="194"/>
      <c r="R21" s="95"/>
      <c r="S21" s="95"/>
      <c r="T21" s="195"/>
      <c r="U21" s="193"/>
      <c r="V21" s="53" t="s">
        <v>22</v>
      </c>
      <c r="W21" s="53">
        <v>22555249</v>
      </c>
      <c r="X21" s="152"/>
      <c r="Y21" s="152"/>
    </row>
    <row r="22" spans="1:25" s="38" customFormat="1" ht="181.5" customHeight="1" x14ac:dyDescent="0.3">
      <c r="A22" s="27">
        <v>14</v>
      </c>
      <c r="B22" s="27" t="s">
        <v>15</v>
      </c>
      <c r="C22" s="42" t="s">
        <v>45</v>
      </c>
      <c r="D22" s="43">
        <v>104400000</v>
      </c>
      <c r="E22" s="56" t="s">
        <v>46</v>
      </c>
      <c r="F22" s="45" t="s">
        <v>22</v>
      </c>
      <c r="G22" s="45">
        <v>86441736</v>
      </c>
      <c r="H22" s="45">
        <v>86441736</v>
      </c>
      <c r="I22" s="45" t="s">
        <v>47</v>
      </c>
      <c r="J22" s="46"/>
      <c r="K22" s="47"/>
      <c r="L22" s="47"/>
      <c r="M22" s="47"/>
      <c r="N22" s="48"/>
      <c r="O22" s="48"/>
      <c r="P22" s="48"/>
      <c r="Q22" s="48"/>
      <c r="R22" s="93"/>
      <c r="S22" s="93"/>
      <c r="T22" s="93"/>
      <c r="U22" s="94"/>
      <c r="V22" s="53" t="s">
        <v>22</v>
      </c>
      <c r="W22" s="53">
        <v>107065104</v>
      </c>
      <c r="X22" s="53">
        <v>107065104</v>
      </c>
      <c r="Y22" s="53" t="s">
        <v>233</v>
      </c>
    </row>
    <row r="23" spans="1:25" s="38" customFormat="1" ht="26" x14ac:dyDescent="0.3">
      <c r="A23" s="50">
        <v>15</v>
      </c>
      <c r="B23" s="50" t="s">
        <v>15</v>
      </c>
      <c r="C23" s="51" t="s">
        <v>48</v>
      </c>
      <c r="D23" s="55">
        <v>0</v>
      </c>
      <c r="E23" s="44" t="s">
        <v>21</v>
      </c>
      <c r="F23" s="45" t="s">
        <v>21</v>
      </c>
      <c r="G23" s="45" t="s">
        <v>21</v>
      </c>
      <c r="H23" s="45" t="s">
        <v>21</v>
      </c>
      <c r="I23" s="45" t="s">
        <v>21</v>
      </c>
      <c r="J23" s="46"/>
      <c r="K23" s="47"/>
      <c r="L23" s="47"/>
      <c r="M23" s="47"/>
      <c r="N23" s="48"/>
      <c r="O23" s="48"/>
      <c r="P23" s="48"/>
      <c r="Q23" s="48"/>
      <c r="R23" s="93"/>
      <c r="S23" s="93"/>
      <c r="T23" s="93"/>
      <c r="U23" s="94"/>
      <c r="V23" s="49"/>
      <c r="W23" s="49"/>
      <c r="X23" s="49"/>
      <c r="Y23" s="49"/>
    </row>
    <row r="24" spans="1:25" s="38" customFormat="1" ht="39" x14ac:dyDescent="0.3">
      <c r="A24" s="50">
        <v>16</v>
      </c>
      <c r="B24" s="50" t="s">
        <v>15</v>
      </c>
      <c r="C24" s="51" t="s">
        <v>49</v>
      </c>
      <c r="D24" s="55"/>
      <c r="E24" s="44"/>
      <c r="F24" s="45"/>
      <c r="G24" s="45"/>
      <c r="H24" s="45"/>
      <c r="I24" s="45"/>
      <c r="J24" s="46"/>
      <c r="K24" s="47"/>
      <c r="L24" s="47"/>
      <c r="M24" s="47"/>
      <c r="N24" s="48"/>
      <c r="O24" s="48"/>
      <c r="P24" s="48"/>
      <c r="Q24" s="48"/>
      <c r="R24" s="93"/>
      <c r="S24" s="93"/>
      <c r="T24" s="93"/>
      <c r="U24" s="94"/>
      <c r="V24" s="53" t="s">
        <v>1373</v>
      </c>
      <c r="W24" s="53">
        <v>50125063</v>
      </c>
      <c r="X24" s="53">
        <v>50125063</v>
      </c>
      <c r="Y24" s="53" t="s">
        <v>1374</v>
      </c>
    </row>
    <row r="25" spans="1:25" s="38" customFormat="1" ht="26" x14ac:dyDescent="0.3">
      <c r="A25" s="50">
        <v>17</v>
      </c>
      <c r="B25" s="50" t="s">
        <v>15</v>
      </c>
      <c r="C25" s="51" t="s">
        <v>50</v>
      </c>
      <c r="D25" s="55">
        <v>0</v>
      </c>
      <c r="E25" s="44" t="s">
        <v>21</v>
      </c>
      <c r="F25" s="45" t="s">
        <v>21</v>
      </c>
      <c r="G25" s="45" t="s">
        <v>21</v>
      </c>
      <c r="H25" s="45" t="s">
        <v>21</v>
      </c>
      <c r="I25" s="45" t="s">
        <v>21</v>
      </c>
      <c r="J25" s="46"/>
      <c r="K25" s="47"/>
      <c r="L25" s="47"/>
      <c r="M25" s="47"/>
      <c r="N25" s="48"/>
      <c r="O25" s="48"/>
      <c r="P25" s="48"/>
      <c r="Q25" s="48"/>
      <c r="R25" s="93"/>
      <c r="S25" s="93"/>
      <c r="T25" s="93"/>
      <c r="U25" s="94"/>
      <c r="V25" s="53" t="s">
        <v>1373</v>
      </c>
      <c r="W25" s="53">
        <v>24669413</v>
      </c>
      <c r="X25" s="53">
        <v>24669413</v>
      </c>
      <c r="Y25" s="53" t="s">
        <v>1375</v>
      </c>
    </row>
    <row r="26" spans="1:25" s="38" customFormat="1" ht="14" x14ac:dyDescent="0.3">
      <c r="A26" s="50">
        <v>18</v>
      </c>
      <c r="B26" s="50" t="s">
        <v>15</v>
      </c>
      <c r="C26" s="51" t="s">
        <v>51</v>
      </c>
      <c r="D26" s="55">
        <v>0</v>
      </c>
      <c r="E26" s="56" t="s">
        <v>21</v>
      </c>
      <c r="F26" s="45" t="s">
        <v>21</v>
      </c>
      <c r="G26" s="45" t="s">
        <v>21</v>
      </c>
      <c r="H26" s="45" t="s">
        <v>21</v>
      </c>
      <c r="I26" s="45" t="s">
        <v>21</v>
      </c>
      <c r="J26" s="46"/>
      <c r="K26" s="47"/>
      <c r="L26" s="47"/>
      <c r="M26" s="47"/>
      <c r="N26" s="48"/>
      <c r="O26" s="48"/>
      <c r="P26" s="48"/>
      <c r="Q26" s="48"/>
      <c r="R26" s="93"/>
      <c r="S26" s="93"/>
      <c r="T26" s="93"/>
      <c r="U26" s="94"/>
      <c r="V26" s="49"/>
      <c r="W26" s="49"/>
      <c r="X26" s="49"/>
      <c r="Y26" s="49"/>
    </row>
    <row r="27" spans="1:25" s="38" customFormat="1" ht="26" x14ac:dyDescent="0.3">
      <c r="A27" s="50">
        <v>19</v>
      </c>
      <c r="B27" s="27" t="s">
        <v>52</v>
      </c>
      <c r="C27" s="54" t="s">
        <v>53</v>
      </c>
      <c r="D27" s="55"/>
      <c r="E27" s="56"/>
      <c r="F27" s="45"/>
      <c r="G27" s="45"/>
      <c r="H27" s="45"/>
      <c r="I27" s="45"/>
      <c r="J27" s="46"/>
      <c r="K27" s="47"/>
      <c r="L27" s="47"/>
      <c r="M27" s="97"/>
      <c r="N27" s="52"/>
      <c r="O27" s="52"/>
      <c r="P27" s="52"/>
      <c r="Q27" s="98"/>
      <c r="R27" s="95"/>
      <c r="S27" s="95"/>
      <c r="T27" s="95"/>
      <c r="U27" s="99"/>
      <c r="V27" s="60"/>
      <c r="W27" s="60"/>
      <c r="X27" s="60"/>
      <c r="Y27" s="60"/>
    </row>
    <row r="28" spans="1:25" s="38" customFormat="1" ht="338.15" customHeight="1" x14ac:dyDescent="0.3">
      <c r="A28" s="27">
        <v>20</v>
      </c>
      <c r="B28" s="27" t="s">
        <v>52</v>
      </c>
      <c r="C28" s="42" t="s">
        <v>54</v>
      </c>
      <c r="D28" s="43">
        <v>152022491</v>
      </c>
      <c r="E28" s="44" t="s">
        <v>55</v>
      </c>
      <c r="F28" s="45" t="s">
        <v>22</v>
      </c>
      <c r="G28" s="45">
        <v>37440772</v>
      </c>
      <c r="H28" s="45">
        <v>37440772</v>
      </c>
      <c r="I28" s="45" t="s">
        <v>56</v>
      </c>
      <c r="J28" s="46"/>
      <c r="K28" s="47"/>
      <c r="L28" s="47"/>
      <c r="M28" s="47" t="s">
        <v>57</v>
      </c>
      <c r="N28" s="48"/>
      <c r="O28" s="52"/>
      <c r="P28" s="52"/>
      <c r="Q28" s="52"/>
      <c r="R28" s="93"/>
      <c r="S28" s="95"/>
      <c r="T28" s="95"/>
      <c r="U28" s="96"/>
      <c r="V28" s="53"/>
      <c r="W28" s="53"/>
      <c r="X28" s="53"/>
      <c r="Y28" s="53"/>
    </row>
    <row r="29" spans="1:25" s="38" customFormat="1" ht="26" x14ac:dyDescent="0.3">
      <c r="A29" s="27">
        <v>21</v>
      </c>
      <c r="B29" s="27" t="s">
        <v>52</v>
      </c>
      <c r="C29" s="57" t="s">
        <v>58</v>
      </c>
      <c r="D29" s="43"/>
      <c r="E29" s="44"/>
      <c r="F29" s="45"/>
      <c r="G29" s="45"/>
      <c r="H29" s="45"/>
      <c r="I29" s="45"/>
      <c r="J29" s="46"/>
      <c r="K29" s="47"/>
      <c r="L29" s="47"/>
      <c r="M29" s="97"/>
      <c r="N29" s="52"/>
      <c r="O29" s="52"/>
      <c r="P29" s="52"/>
      <c r="Q29" s="98"/>
      <c r="R29" s="95"/>
      <c r="S29" s="95"/>
      <c r="T29" s="95"/>
      <c r="U29" s="99"/>
      <c r="V29" s="60"/>
      <c r="W29" s="60"/>
      <c r="X29" s="60"/>
      <c r="Y29" s="60"/>
    </row>
    <row r="30" spans="1:25" s="38" customFormat="1" ht="299" x14ac:dyDescent="0.3">
      <c r="A30" s="27">
        <v>22</v>
      </c>
      <c r="B30" s="27" t="s">
        <v>52</v>
      </c>
      <c r="C30" s="42" t="s">
        <v>59</v>
      </c>
      <c r="D30" s="43">
        <v>152022491</v>
      </c>
      <c r="E30" s="44" t="s">
        <v>55</v>
      </c>
      <c r="F30" s="45" t="s">
        <v>22</v>
      </c>
      <c r="G30" s="45">
        <v>37440772</v>
      </c>
      <c r="H30" s="45">
        <v>37440772</v>
      </c>
      <c r="I30" s="45" t="s">
        <v>60</v>
      </c>
      <c r="J30" s="46"/>
      <c r="K30" s="47"/>
      <c r="L30" s="47"/>
      <c r="M30" s="47" t="s">
        <v>57</v>
      </c>
      <c r="N30" s="48"/>
      <c r="O30" s="52"/>
      <c r="P30" s="52"/>
      <c r="Q30" s="52"/>
      <c r="R30" s="93"/>
      <c r="S30" s="95"/>
      <c r="T30" s="95"/>
      <c r="U30" s="96"/>
      <c r="V30" s="53"/>
      <c r="W30" s="53"/>
      <c r="X30" s="53"/>
      <c r="Y30" s="53"/>
    </row>
    <row r="31" spans="1:25" s="38" customFormat="1" ht="343.5" customHeight="1" x14ac:dyDescent="0.3">
      <c r="A31" s="27">
        <v>23</v>
      </c>
      <c r="B31" s="27" t="s">
        <v>52</v>
      </c>
      <c r="C31" s="42" t="s">
        <v>61</v>
      </c>
      <c r="D31" s="43">
        <v>152022491</v>
      </c>
      <c r="E31" s="44" t="s">
        <v>55</v>
      </c>
      <c r="F31" s="45" t="s">
        <v>22</v>
      </c>
      <c r="G31" s="45">
        <v>37440772</v>
      </c>
      <c r="H31" s="45">
        <v>37440772</v>
      </c>
      <c r="I31" s="45" t="s">
        <v>62</v>
      </c>
      <c r="J31" s="46"/>
      <c r="K31" s="47"/>
      <c r="L31" s="47"/>
      <c r="M31" s="47" t="s">
        <v>57</v>
      </c>
      <c r="N31" s="48"/>
      <c r="O31" s="52"/>
      <c r="P31" s="52"/>
      <c r="Q31" s="52"/>
      <c r="R31" s="93"/>
      <c r="S31" s="95"/>
      <c r="T31" s="95"/>
      <c r="U31" s="96"/>
      <c r="V31" s="53"/>
      <c r="W31" s="53"/>
      <c r="X31" s="53"/>
      <c r="Y31" s="53"/>
    </row>
    <row r="32" spans="1:25" s="38" customFormat="1" ht="26" x14ac:dyDescent="0.3">
      <c r="A32" s="27">
        <v>24</v>
      </c>
      <c r="B32" s="50" t="s">
        <v>52</v>
      </c>
      <c r="C32" s="57" t="s">
        <v>63</v>
      </c>
      <c r="D32" s="43"/>
      <c r="E32" s="44"/>
      <c r="F32" s="45"/>
      <c r="G32" s="45"/>
      <c r="H32" s="45"/>
      <c r="I32" s="45"/>
      <c r="J32" s="46"/>
      <c r="K32" s="47"/>
      <c r="L32" s="47"/>
      <c r="M32" s="97"/>
      <c r="N32" s="52"/>
      <c r="O32" s="52"/>
      <c r="P32" s="52"/>
      <c r="Q32" s="98"/>
      <c r="R32" s="95"/>
      <c r="S32" s="95"/>
      <c r="T32" s="95"/>
      <c r="U32" s="99"/>
      <c r="V32" s="60"/>
      <c r="W32" s="60"/>
      <c r="X32" s="60"/>
      <c r="Y32" s="60"/>
    </row>
    <row r="33" spans="1:25" s="38" customFormat="1" ht="341.15" customHeight="1" x14ac:dyDescent="0.3">
      <c r="A33" s="27">
        <v>25</v>
      </c>
      <c r="B33" s="27" t="s">
        <v>52</v>
      </c>
      <c r="C33" s="42" t="s">
        <v>64</v>
      </c>
      <c r="D33" s="43">
        <v>152022491</v>
      </c>
      <c r="E33" s="44" t="s">
        <v>55</v>
      </c>
      <c r="F33" s="45" t="s">
        <v>22</v>
      </c>
      <c r="G33" s="45">
        <v>37440772</v>
      </c>
      <c r="H33" s="45">
        <v>37440772</v>
      </c>
      <c r="I33" s="45" t="s">
        <v>65</v>
      </c>
      <c r="J33" s="46"/>
      <c r="K33" s="47"/>
      <c r="L33" s="47"/>
      <c r="M33" s="47" t="s">
        <v>57</v>
      </c>
      <c r="N33" s="48"/>
      <c r="O33" s="52"/>
      <c r="P33" s="52"/>
      <c r="Q33" s="52"/>
      <c r="R33" s="93"/>
      <c r="S33" s="95"/>
      <c r="T33" s="95"/>
      <c r="U33" s="96"/>
      <c r="V33" s="53"/>
      <c r="W33" s="53"/>
      <c r="X33" s="53"/>
      <c r="Y33" s="53"/>
    </row>
    <row r="34" spans="1:25" s="38" customFormat="1" ht="26" x14ac:dyDescent="0.3">
      <c r="A34" s="27">
        <v>26</v>
      </c>
      <c r="B34" s="27" t="s">
        <v>52</v>
      </c>
      <c r="C34" s="57" t="s">
        <v>66</v>
      </c>
      <c r="D34" s="43"/>
      <c r="E34" s="44"/>
      <c r="F34" s="45"/>
      <c r="G34" s="45"/>
      <c r="H34" s="45"/>
      <c r="I34" s="45"/>
      <c r="J34" s="46"/>
      <c r="K34" s="47"/>
      <c r="L34" s="47"/>
      <c r="M34" s="47"/>
      <c r="N34" s="48"/>
      <c r="O34" s="48"/>
      <c r="P34" s="48"/>
      <c r="Q34" s="52"/>
      <c r="R34" s="93"/>
      <c r="S34" s="93"/>
      <c r="T34" s="93"/>
      <c r="U34" s="96"/>
      <c r="V34" s="53"/>
      <c r="W34" s="53"/>
      <c r="X34" s="53"/>
      <c r="Y34" s="53"/>
    </row>
    <row r="35" spans="1:25" s="38" customFormat="1" ht="123" customHeight="1" x14ac:dyDescent="0.3">
      <c r="A35" s="27">
        <v>27</v>
      </c>
      <c r="B35" s="27" t="s">
        <v>52</v>
      </c>
      <c r="C35" s="42" t="s">
        <v>67</v>
      </c>
      <c r="D35" s="43">
        <v>5000000</v>
      </c>
      <c r="E35" s="56" t="s">
        <v>68</v>
      </c>
      <c r="F35" s="45" t="s">
        <v>22</v>
      </c>
      <c r="G35" s="45">
        <v>6800000</v>
      </c>
      <c r="H35" s="45">
        <v>6800000</v>
      </c>
      <c r="I35" s="45" t="s">
        <v>69</v>
      </c>
      <c r="J35" s="61"/>
      <c r="K35" s="62"/>
      <c r="L35" s="62"/>
      <c r="M35" s="59"/>
      <c r="N35" s="63" t="s">
        <v>22</v>
      </c>
      <c r="O35" s="52">
        <v>0</v>
      </c>
      <c r="P35" s="52">
        <v>0</v>
      </c>
      <c r="Q35" s="48" t="s">
        <v>70</v>
      </c>
      <c r="R35" s="100"/>
      <c r="S35" s="95"/>
      <c r="T35" s="95"/>
      <c r="U35" s="96"/>
      <c r="V35" s="53"/>
      <c r="W35" s="53"/>
      <c r="X35" s="53"/>
      <c r="Y35" s="53"/>
    </row>
    <row r="36" spans="1:25" s="38" customFormat="1" ht="351" x14ac:dyDescent="0.3">
      <c r="A36" s="50">
        <v>28</v>
      </c>
      <c r="B36" s="50" t="s">
        <v>52</v>
      </c>
      <c r="C36" s="51" t="s">
        <v>71</v>
      </c>
      <c r="D36" s="55">
        <v>0</v>
      </c>
      <c r="E36" s="44" t="s">
        <v>21</v>
      </c>
      <c r="F36" s="45" t="s">
        <v>21</v>
      </c>
      <c r="G36" s="45" t="s">
        <v>21</v>
      </c>
      <c r="H36" s="45" t="s">
        <v>21</v>
      </c>
      <c r="I36" s="45" t="s">
        <v>21</v>
      </c>
      <c r="J36" s="46"/>
      <c r="K36" s="47"/>
      <c r="L36" s="47"/>
      <c r="M36" s="47"/>
      <c r="N36" s="63" t="s">
        <v>22</v>
      </c>
      <c r="O36" s="48">
        <v>23471243</v>
      </c>
      <c r="P36" s="48">
        <v>23471243</v>
      </c>
      <c r="Q36" s="48" t="s">
        <v>72</v>
      </c>
      <c r="R36" s="93"/>
      <c r="S36" s="93"/>
      <c r="T36" s="93"/>
      <c r="U36" s="96"/>
      <c r="V36" s="53"/>
      <c r="W36" s="53"/>
      <c r="X36" s="53"/>
      <c r="Y36" s="53"/>
    </row>
    <row r="37" spans="1:25" s="38" customFormat="1" ht="116.15" customHeight="1" x14ac:dyDescent="0.3">
      <c r="A37" s="27">
        <v>29</v>
      </c>
      <c r="B37" s="27" t="s">
        <v>52</v>
      </c>
      <c r="C37" s="42" t="s">
        <v>73</v>
      </c>
      <c r="D37" s="43">
        <v>21150000</v>
      </c>
      <c r="E37" s="56" t="s">
        <v>74</v>
      </c>
      <c r="F37" s="45" t="s">
        <v>22</v>
      </c>
      <c r="G37" s="45">
        <v>0</v>
      </c>
      <c r="H37" s="45">
        <v>0</v>
      </c>
      <c r="I37" s="45" t="s">
        <v>75</v>
      </c>
      <c r="J37" s="61"/>
      <c r="K37" s="62"/>
      <c r="L37" s="62"/>
      <c r="M37" s="59" t="s">
        <v>76</v>
      </c>
      <c r="N37" s="63"/>
      <c r="O37" s="48"/>
      <c r="P37" s="48"/>
      <c r="Q37" s="52"/>
      <c r="R37" s="100"/>
      <c r="S37" s="93"/>
      <c r="T37" s="93"/>
      <c r="U37" s="96"/>
      <c r="V37" s="53"/>
      <c r="W37" s="53"/>
      <c r="X37" s="53"/>
      <c r="Y37" s="53"/>
    </row>
    <row r="38" spans="1:25" s="38" customFormat="1" ht="48" customHeight="1" x14ac:dyDescent="0.3">
      <c r="A38" s="177">
        <v>30</v>
      </c>
      <c r="B38" s="177" t="s">
        <v>52</v>
      </c>
      <c r="C38" s="178" t="s">
        <v>77</v>
      </c>
      <c r="D38" s="173">
        <v>0</v>
      </c>
      <c r="E38" s="184" t="s">
        <v>21</v>
      </c>
      <c r="F38" s="45" t="s">
        <v>36</v>
      </c>
      <c r="G38" s="45">
        <v>21059282</v>
      </c>
      <c r="H38" s="164">
        <v>86859282</v>
      </c>
      <c r="I38" s="164" t="s">
        <v>78</v>
      </c>
      <c r="J38" s="46"/>
      <c r="K38" s="47"/>
      <c r="L38" s="166"/>
      <c r="M38" s="166"/>
      <c r="N38" s="48"/>
      <c r="O38" s="48"/>
      <c r="P38" s="168"/>
      <c r="Q38" s="168"/>
      <c r="R38" s="93"/>
      <c r="S38" s="93"/>
      <c r="T38" s="170"/>
      <c r="U38" s="153"/>
      <c r="V38" s="49"/>
      <c r="W38" s="49"/>
      <c r="X38" s="49"/>
      <c r="Y38" s="49"/>
    </row>
    <row r="39" spans="1:25" s="38" customFormat="1" ht="14" x14ac:dyDescent="0.3">
      <c r="A39" s="177"/>
      <c r="B39" s="177"/>
      <c r="C39" s="178"/>
      <c r="D39" s="173"/>
      <c r="E39" s="184"/>
      <c r="F39" s="45" t="s">
        <v>79</v>
      </c>
      <c r="G39" s="45">
        <f>43800000+7000000+15000000</f>
        <v>65800000</v>
      </c>
      <c r="H39" s="164"/>
      <c r="I39" s="164"/>
      <c r="J39" s="46"/>
      <c r="K39" s="47"/>
      <c r="L39" s="166"/>
      <c r="M39" s="166"/>
      <c r="N39" s="48"/>
      <c r="O39" s="48"/>
      <c r="P39" s="168"/>
      <c r="Q39" s="168"/>
      <c r="R39" s="93"/>
      <c r="S39" s="93"/>
      <c r="T39" s="170"/>
      <c r="U39" s="153"/>
      <c r="V39" s="49"/>
      <c r="W39" s="49"/>
      <c r="X39" s="49"/>
      <c r="Y39" s="49"/>
    </row>
    <row r="40" spans="1:25" s="38" customFormat="1" ht="26" x14ac:dyDescent="0.3">
      <c r="A40" s="50">
        <v>31</v>
      </c>
      <c r="B40" s="50" t="s">
        <v>52</v>
      </c>
      <c r="C40" s="51" t="s">
        <v>80</v>
      </c>
      <c r="D40" s="56">
        <v>0</v>
      </c>
      <c r="E40" s="56" t="s">
        <v>21</v>
      </c>
      <c r="F40" s="45" t="s">
        <v>21</v>
      </c>
      <c r="G40" s="45" t="s">
        <v>21</v>
      </c>
      <c r="H40" s="45" t="s">
        <v>21</v>
      </c>
      <c r="I40" s="45" t="s">
        <v>21</v>
      </c>
      <c r="J40" s="46"/>
      <c r="K40" s="47"/>
      <c r="L40" s="47"/>
      <c r="M40" s="47"/>
      <c r="N40" s="48"/>
      <c r="O40" s="48"/>
      <c r="P40" s="48"/>
      <c r="Q40" s="48"/>
      <c r="R40" s="93"/>
      <c r="S40" s="93"/>
      <c r="T40" s="93"/>
      <c r="U40" s="94"/>
      <c r="V40" s="49"/>
      <c r="W40" s="49"/>
      <c r="X40" s="49"/>
      <c r="Y40" s="49"/>
    </row>
    <row r="41" spans="1:25" s="38" customFormat="1" ht="26" x14ac:dyDescent="0.3">
      <c r="A41" s="50">
        <v>32</v>
      </c>
      <c r="B41" s="50" t="s">
        <v>52</v>
      </c>
      <c r="C41" s="51" t="s">
        <v>81</v>
      </c>
      <c r="D41" s="56"/>
      <c r="E41" s="56"/>
      <c r="F41" s="45"/>
      <c r="G41" s="45"/>
      <c r="H41" s="45"/>
      <c r="I41" s="45"/>
      <c r="J41" s="46"/>
      <c r="K41" s="47"/>
      <c r="L41" s="47"/>
      <c r="M41" s="47"/>
      <c r="N41" s="48"/>
      <c r="O41" s="48"/>
      <c r="P41" s="48"/>
      <c r="Q41" s="48"/>
      <c r="R41" s="93"/>
      <c r="S41" s="93"/>
      <c r="T41" s="93"/>
      <c r="U41" s="94"/>
      <c r="V41" s="49"/>
      <c r="W41" s="49"/>
      <c r="X41" s="49"/>
      <c r="Y41" s="49"/>
    </row>
    <row r="42" spans="1:25" s="38" customFormat="1" ht="207" customHeight="1" x14ac:dyDescent="0.3">
      <c r="A42" s="171">
        <v>33</v>
      </c>
      <c r="B42" s="171" t="s">
        <v>52</v>
      </c>
      <c r="C42" s="192" t="s">
        <v>82</v>
      </c>
      <c r="D42" s="190">
        <v>41008242</v>
      </c>
      <c r="E42" s="191" t="s">
        <v>83</v>
      </c>
      <c r="F42" s="45" t="s">
        <v>36</v>
      </c>
      <c r="G42" s="45">
        <v>5000000</v>
      </c>
      <c r="H42" s="164">
        <v>40864012</v>
      </c>
      <c r="I42" s="164" t="s">
        <v>84</v>
      </c>
      <c r="J42" s="46"/>
      <c r="K42" s="47"/>
      <c r="L42" s="166"/>
      <c r="M42" s="166"/>
      <c r="N42" s="48"/>
      <c r="O42" s="48"/>
      <c r="P42" s="168"/>
      <c r="Q42" s="168"/>
      <c r="R42" s="93"/>
      <c r="S42" s="93"/>
      <c r="T42" s="170"/>
      <c r="U42" s="153"/>
      <c r="V42" s="49"/>
      <c r="W42" s="49"/>
      <c r="X42" s="49"/>
      <c r="Y42" s="49"/>
    </row>
    <row r="43" spans="1:25" s="38" customFormat="1" ht="150" customHeight="1" x14ac:dyDescent="0.3">
      <c r="A43" s="171"/>
      <c r="B43" s="171"/>
      <c r="C43" s="192"/>
      <c r="D43" s="190"/>
      <c r="E43" s="191"/>
      <c r="F43" s="45" t="s">
        <v>85</v>
      </c>
      <c r="G43" s="45">
        <f>9764012+26100000</f>
        <v>35864012</v>
      </c>
      <c r="H43" s="164"/>
      <c r="I43" s="164"/>
      <c r="J43" s="46"/>
      <c r="K43" s="47"/>
      <c r="L43" s="166"/>
      <c r="M43" s="166"/>
      <c r="N43" s="48"/>
      <c r="O43" s="48"/>
      <c r="P43" s="168"/>
      <c r="Q43" s="168"/>
      <c r="R43" s="93"/>
      <c r="S43" s="93"/>
      <c r="T43" s="170"/>
      <c r="U43" s="153"/>
      <c r="V43" s="49"/>
      <c r="W43" s="49"/>
      <c r="X43" s="49"/>
      <c r="Y43" s="49"/>
    </row>
    <row r="44" spans="1:25" s="38" customFormat="1" ht="131.5" customHeight="1" x14ac:dyDescent="0.3">
      <c r="A44" s="27">
        <v>34</v>
      </c>
      <c r="B44" s="27" t="s">
        <v>52</v>
      </c>
      <c r="C44" s="42" t="s">
        <v>86</v>
      </c>
      <c r="D44" s="43">
        <v>13000000</v>
      </c>
      <c r="E44" s="56" t="s">
        <v>87</v>
      </c>
      <c r="F44" s="45" t="s">
        <v>22</v>
      </c>
      <c r="G44" s="45">
        <v>8500000</v>
      </c>
      <c r="H44" s="45">
        <v>8500000</v>
      </c>
      <c r="I44" s="45" t="s">
        <v>88</v>
      </c>
      <c r="J44" s="61"/>
      <c r="K44" s="62"/>
      <c r="L44" s="62"/>
      <c r="M44" s="59"/>
      <c r="N44" s="63"/>
      <c r="O44" s="48"/>
      <c r="P44" s="48"/>
      <c r="Q44" s="48"/>
      <c r="R44" s="100"/>
      <c r="S44" s="93"/>
      <c r="T44" s="93"/>
      <c r="U44" s="94"/>
      <c r="V44" s="49"/>
      <c r="W44" s="49"/>
      <c r="X44" s="49"/>
      <c r="Y44" s="49"/>
    </row>
    <row r="45" spans="1:25" s="38" customFormat="1" ht="14" x14ac:dyDescent="0.3">
      <c r="A45" s="50">
        <v>35</v>
      </c>
      <c r="B45" s="50" t="s">
        <v>52</v>
      </c>
      <c r="C45" s="51" t="s">
        <v>89</v>
      </c>
      <c r="D45" s="66">
        <v>0</v>
      </c>
      <c r="E45" s="67" t="s">
        <v>21</v>
      </c>
      <c r="F45" s="45" t="s">
        <v>21</v>
      </c>
      <c r="G45" s="45" t="s">
        <v>21</v>
      </c>
      <c r="H45" s="45" t="s">
        <v>21</v>
      </c>
      <c r="I45" s="45" t="s">
        <v>21</v>
      </c>
      <c r="J45" s="46"/>
      <c r="K45" s="47"/>
      <c r="L45" s="47"/>
      <c r="M45" s="47"/>
      <c r="N45" s="48"/>
      <c r="O45" s="48"/>
      <c r="P45" s="48"/>
      <c r="Q45" s="48"/>
      <c r="R45" s="93"/>
      <c r="S45" s="93"/>
      <c r="T45" s="93"/>
      <c r="U45" s="94"/>
      <c r="V45" s="49"/>
      <c r="W45" s="49"/>
      <c r="X45" s="49"/>
      <c r="Y45" s="49"/>
    </row>
    <row r="46" spans="1:25" s="38" customFormat="1" ht="14" x14ac:dyDescent="0.3">
      <c r="A46" s="50">
        <v>36</v>
      </c>
      <c r="B46" s="50" t="s">
        <v>52</v>
      </c>
      <c r="C46" s="51" t="s">
        <v>90</v>
      </c>
      <c r="D46" s="66">
        <v>0</v>
      </c>
      <c r="E46" s="67" t="s">
        <v>21</v>
      </c>
      <c r="F46" s="45" t="s">
        <v>21</v>
      </c>
      <c r="G46" s="45" t="s">
        <v>21</v>
      </c>
      <c r="H46" s="45" t="s">
        <v>21</v>
      </c>
      <c r="I46" s="45" t="s">
        <v>21</v>
      </c>
      <c r="J46" s="46"/>
      <c r="K46" s="47"/>
      <c r="L46" s="47"/>
      <c r="M46" s="47"/>
      <c r="N46" s="48"/>
      <c r="O46" s="48"/>
      <c r="P46" s="48"/>
      <c r="Q46" s="48"/>
      <c r="R46" s="93"/>
      <c r="S46" s="93"/>
      <c r="T46" s="93"/>
      <c r="U46" s="94"/>
      <c r="V46" s="49"/>
      <c r="W46" s="49"/>
      <c r="X46" s="49"/>
      <c r="Y46" s="49"/>
    </row>
    <row r="47" spans="1:25" s="38" customFormat="1" ht="26" x14ac:dyDescent="0.3">
      <c r="A47" s="50">
        <v>37</v>
      </c>
      <c r="B47" s="50" t="s">
        <v>52</v>
      </c>
      <c r="C47" s="51" t="s">
        <v>91</v>
      </c>
      <c r="D47" s="66"/>
      <c r="E47" s="67"/>
      <c r="F47" s="45"/>
      <c r="G47" s="45"/>
      <c r="H47" s="45"/>
      <c r="I47" s="45"/>
      <c r="J47" s="46"/>
      <c r="K47" s="47"/>
      <c r="L47" s="47"/>
      <c r="M47" s="47"/>
      <c r="N47" s="48"/>
      <c r="O47" s="48"/>
      <c r="P47" s="48"/>
      <c r="Q47" s="48"/>
      <c r="R47" s="93"/>
      <c r="S47" s="93"/>
      <c r="T47" s="93"/>
      <c r="U47" s="94"/>
      <c r="V47" s="49"/>
      <c r="W47" s="49"/>
      <c r="X47" s="49"/>
      <c r="Y47" s="49"/>
    </row>
    <row r="48" spans="1:25" s="38" customFormat="1" ht="201.65" customHeight="1" x14ac:dyDescent="0.3">
      <c r="A48" s="50">
        <v>38</v>
      </c>
      <c r="B48" s="50" t="s">
        <v>52</v>
      </c>
      <c r="C48" s="54" t="s">
        <v>92</v>
      </c>
      <c r="D48" s="43">
        <v>3948930</v>
      </c>
      <c r="E48" s="56" t="s">
        <v>93</v>
      </c>
      <c r="F48" s="45"/>
      <c r="G48" s="45"/>
      <c r="H48" s="45">
        <v>3948930</v>
      </c>
      <c r="I48" s="45" t="s">
        <v>94</v>
      </c>
      <c r="J48" s="46"/>
      <c r="K48" s="47"/>
      <c r="L48" s="47"/>
      <c r="M48" s="47"/>
      <c r="N48" s="48"/>
      <c r="O48" s="48"/>
      <c r="P48" s="48"/>
      <c r="Q48" s="48"/>
      <c r="R48" s="93"/>
      <c r="S48" s="93"/>
      <c r="T48" s="93"/>
      <c r="U48" s="94"/>
      <c r="V48" s="49"/>
      <c r="W48" s="49"/>
      <c r="X48" s="49"/>
      <c r="Y48" s="49"/>
    </row>
    <row r="49" spans="1:25" s="38" customFormat="1" ht="315" customHeight="1" x14ac:dyDescent="0.3">
      <c r="A49" s="50">
        <v>39</v>
      </c>
      <c r="B49" s="50" t="s">
        <v>52</v>
      </c>
      <c r="C49" s="54" t="s">
        <v>95</v>
      </c>
      <c r="D49" s="55">
        <v>3948930</v>
      </c>
      <c r="E49" s="56" t="s">
        <v>96</v>
      </c>
      <c r="F49" s="45"/>
      <c r="G49" s="45"/>
      <c r="H49" s="45">
        <v>3948930</v>
      </c>
      <c r="I49" s="45" t="s">
        <v>94</v>
      </c>
      <c r="J49" s="46"/>
      <c r="K49" s="47"/>
      <c r="L49" s="47"/>
      <c r="M49" s="47" t="s">
        <v>97</v>
      </c>
      <c r="N49" s="48"/>
      <c r="O49" s="48"/>
      <c r="P49" s="48"/>
      <c r="Q49" s="52"/>
      <c r="R49" s="93"/>
      <c r="S49" s="93"/>
      <c r="T49" s="93"/>
      <c r="U49" s="96"/>
      <c r="V49" s="53"/>
      <c r="W49" s="53"/>
      <c r="X49" s="53"/>
      <c r="Y49" s="53"/>
    </row>
    <row r="50" spans="1:25" s="38" customFormat="1" ht="59.5" customHeight="1" x14ac:dyDescent="0.3">
      <c r="A50" s="177">
        <v>40</v>
      </c>
      <c r="B50" s="177" t="s">
        <v>52</v>
      </c>
      <c r="C50" s="189" t="s">
        <v>98</v>
      </c>
      <c r="D50" s="190">
        <v>10560000</v>
      </c>
      <c r="E50" s="191" t="s">
        <v>99</v>
      </c>
      <c r="F50" s="45" t="s">
        <v>36</v>
      </c>
      <c r="G50" s="45">
        <v>7560960</v>
      </c>
      <c r="H50" s="164">
        <v>54310960</v>
      </c>
      <c r="I50" s="164" t="s">
        <v>100</v>
      </c>
      <c r="J50" s="46"/>
      <c r="K50" s="47"/>
      <c r="L50" s="166"/>
      <c r="M50" s="166"/>
      <c r="N50" s="48"/>
      <c r="O50" s="48"/>
      <c r="P50" s="168"/>
      <c r="Q50" s="168"/>
      <c r="R50" s="93"/>
      <c r="S50" s="93"/>
      <c r="T50" s="170"/>
      <c r="U50" s="153"/>
      <c r="V50" s="49"/>
      <c r="W50" s="49"/>
      <c r="X50" s="49"/>
      <c r="Y50" s="49"/>
    </row>
    <row r="51" spans="1:25" s="38" customFormat="1" ht="105" customHeight="1" x14ac:dyDescent="0.3">
      <c r="A51" s="177"/>
      <c r="B51" s="177"/>
      <c r="C51" s="189"/>
      <c r="D51" s="190"/>
      <c r="E51" s="191"/>
      <c r="F51" s="45" t="s">
        <v>101</v>
      </c>
      <c r="G51" s="45">
        <f>46750000</f>
        <v>46750000</v>
      </c>
      <c r="H51" s="164"/>
      <c r="I51" s="164"/>
      <c r="J51" s="46"/>
      <c r="K51" s="47"/>
      <c r="L51" s="166"/>
      <c r="M51" s="166"/>
      <c r="N51" s="48"/>
      <c r="O51" s="48"/>
      <c r="P51" s="168"/>
      <c r="Q51" s="168"/>
      <c r="R51" s="93"/>
      <c r="S51" s="93"/>
      <c r="T51" s="170"/>
      <c r="U51" s="153"/>
      <c r="V51" s="49"/>
      <c r="W51" s="49"/>
      <c r="X51" s="49"/>
      <c r="Y51" s="49"/>
    </row>
    <row r="52" spans="1:25" s="38" customFormat="1" ht="14" x14ac:dyDescent="0.3">
      <c r="A52" s="50">
        <v>41</v>
      </c>
      <c r="B52" s="27" t="s">
        <v>52</v>
      </c>
      <c r="C52" s="51" t="s">
        <v>102</v>
      </c>
      <c r="D52" s="64"/>
      <c r="E52" s="65"/>
      <c r="F52" s="45"/>
      <c r="G52" s="45"/>
      <c r="H52" s="45"/>
      <c r="I52" s="45"/>
      <c r="J52" s="46"/>
      <c r="K52" s="47"/>
      <c r="L52" s="47"/>
      <c r="M52" s="47"/>
      <c r="N52" s="48"/>
      <c r="O52" s="48"/>
      <c r="P52" s="48"/>
      <c r="Q52" s="48"/>
      <c r="R52" s="93"/>
      <c r="S52" s="93"/>
      <c r="T52" s="93"/>
      <c r="U52" s="94"/>
      <c r="V52" s="49"/>
      <c r="W52" s="49"/>
      <c r="X52" s="49"/>
      <c r="Y52" s="49"/>
    </row>
    <row r="53" spans="1:25" s="38" customFormat="1" ht="78" customHeight="1" x14ac:dyDescent="0.3">
      <c r="A53" s="27">
        <v>42</v>
      </c>
      <c r="B53" s="27" t="s">
        <v>52</v>
      </c>
      <c r="C53" s="42" t="s">
        <v>103</v>
      </c>
      <c r="D53" s="68">
        <v>3967000</v>
      </c>
      <c r="E53" s="44" t="s">
        <v>104</v>
      </c>
      <c r="F53" s="45" t="s">
        <v>22</v>
      </c>
      <c r="G53" s="45">
        <v>10722750</v>
      </c>
      <c r="H53" s="45">
        <v>10722750</v>
      </c>
      <c r="I53" s="45" t="s">
        <v>105</v>
      </c>
      <c r="J53" s="46"/>
      <c r="K53" s="47"/>
      <c r="L53" s="47"/>
      <c r="M53" s="47"/>
      <c r="N53" s="48"/>
      <c r="O53" s="48"/>
      <c r="P53" s="48"/>
      <c r="Q53" s="48"/>
      <c r="R53" s="93"/>
      <c r="S53" s="93"/>
      <c r="T53" s="93"/>
      <c r="U53" s="94"/>
      <c r="V53" s="53" t="s">
        <v>22</v>
      </c>
      <c r="W53" s="53">
        <v>0</v>
      </c>
      <c r="X53" s="53">
        <v>0</v>
      </c>
      <c r="Y53" s="53" t="s">
        <v>884</v>
      </c>
    </row>
    <row r="54" spans="1:25" s="38" customFormat="1" ht="68.150000000000006" customHeight="1" x14ac:dyDescent="0.3">
      <c r="A54" s="50">
        <v>43</v>
      </c>
      <c r="B54" s="50" t="s">
        <v>52</v>
      </c>
      <c r="C54" s="54" t="s">
        <v>106</v>
      </c>
      <c r="D54" s="68">
        <v>7395000</v>
      </c>
      <c r="E54" s="44" t="s">
        <v>104</v>
      </c>
      <c r="F54" s="45" t="s">
        <v>22</v>
      </c>
      <c r="G54" s="45">
        <v>7395000</v>
      </c>
      <c r="H54" s="45">
        <v>7395000</v>
      </c>
      <c r="I54" s="45" t="s">
        <v>107</v>
      </c>
      <c r="J54" s="46"/>
      <c r="K54" s="47"/>
      <c r="L54" s="47"/>
      <c r="M54" s="47"/>
      <c r="N54" s="48"/>
      <c r="O54" s="48"/>
      <c r="P54" s="48"/>
      <c r="Q54" s="48"/>
      <c r="R54" s="93"/>
      <c r="S54" s="93"/>
      <c r="T54" s="93"/>
      <c r="U54" s="94"/>
      <c r="V54" s="49"/>
      <c r="W54" s="49"/>
      <c r="X54" s="49"/>
      <c r="Y54" s="49"/>
    </row>
    <row r="55" spans="1:25" s="38" customFormat="1" ht="26" x14ac:dyDescent="0.3">
      <c r="A55" s="50">
        <v>44</v>
      </c>
      <c r="B55" s="50" t="s">
        <v>108</v>
      </c>
      <c r="C55" s="51" t="s">
        <v>109</v>
      </c>
      <c r="D55" s="68">
        <v>0</v>
      </c>
      <c r="E55" s="67"/>
      <c r="F55" s="45"/>
      <c r="G55" s="45"/>
      <c r="H55" s="45"/>
      <c r="I55" s="45"/>
      <c r="J55" s="46"/>
      <c r="K55" s="47"/>
      <c r="L55" s="47"/>
      <c r="M55" s="47"/>
      <c r="N55" s="52"/>
      <c r="O55" s="52"/>
      <c r="P55" s="52"/>
      <c r="Q55" s="52"/>
      <c r="R55" s="95"/>
      <c r="S55" s="95"/>
      <c r="T55" s="95"/>
      <c r="U55" s="96"/>
      <c r="V55" s="53"/>
      <c r="W55" s="53"/>
      <c r="X55" s="53"/>
      <c r="Y55" s="53"/>
    </row>
    <row r="56" spans="1:25" s="38" customFormat="1" ht="76.5" customHeight="1" x14ac:dyDescent="0.3">
      <c r="A56" s="50">
        <v>45</v>
      </c>
      <c r="B56" s="50" t="s">
        <v>108</v>
      </c>
      <c r="C56" s="54" t="s">
        <v>110</v>
      </c>
      <c r="D56" s="55">
        <v>0</v>
      </c>
      <c r="E56" s="44" t="s">
        <v>21</v>
      </c>
      <c r="F56" s="45" t="s">
        <v>79</v>
      </c>
      <c r="G56" s="45">
        <v>235477563</v>
      </c>
      <c r="H56" s="45">
        <v>235477563</v>
      </c>
      <c r="I56" s="45" t="s">
        <v>111</v>
      </c>
      <c r="J56" s="46"/>
      <c r="K56" s="47"/>
      <c r="L56" s="47"/>
      <c r="M56" s="47"/>
      <c r="N56" s="48"/>
      <c r="O56" s="48"/>
      <c r="P56" s="48"/>
      <c r="Q56" s="48"/>
      <c r="R56" s="93"/>
      <c r="S56" s="93"/>
      <c r="T56" s="93"/>
      <c r="U56" s="94"/>
      <c r="V56" s="49"/>
      <c r="W56" s="49"/>
      <c r="X56" s="49"/>
      <c r="Y56" s="49"/>
    </row>
    <row r="57" spans="1:25" s="38" customFormat="1" ht="126" customHeight="1" x14ac:dyDescent="0.3">
      <c r="A57" s="177">
        <v>46</v>
      </c>
      <c r="B57" s="177" t="s">
        <v>108</v>
      </c>
      <c r="C57" s="189" t="s">
        <v>112</v>
      </c>
      <c r="D57" s="183">
        <v>377296</v>
      </c>
      <c r="E57" s="184" t="s">
        <v>113</v>
      </c>
      <c r="F57" s="45" t="s">
        <v>22</v>
      </c>
      <c r="G57" s="45">
        <v>377295</v>
      </c>
      <c r="H57" s="164">
        <v>1910215</v>
      </c>
      <c r="I57" s="164" t="s">
        <v>114</v>
      </c>
      <c r="J57" s="46"/>
      <c r="K57" s="47"/>
      <c r="L57" s="166"/>
      <c r="M57" s="166"/>
      <c r="N57" s="48"/>
      <c r="O57" s="48"/>
      <c r="P57" s="168"/>
      <c r="Q57" s="168"/>
      <c r="R57" s="93"/>
      <c r="S57" s="93"/>
      <c r="T57" s="170"/>
      <c r="U57" s="153"/>
      <c r="V57" s="49"/>
      <c r="W57" s="49"/>
      <c r="X57" s="49"/>
      <c r="Y57" s="49"/>
    </row>
    <row r="58" spans="1:25" s="38" customFormat="1" ht="153" customHeight="1" x14ac:dyDescent="0.3">
      <c r="A58" s="177"/>
      <c r="B58" s="177"/>
      <c r="C58" s="189"/>
      <c r="D58" s="183"/>
      <c r="E58" s="184"/>
      <c r="F58" s="45" t="s">
        <v>115</v>
      </c>
      <c r="G58" s="45">
        <v>1532920</v>
      </c>
      <c r="H58" s="164"/>
      <c r="I58" s="164"/>
      <c r="J58" s="46"/>
      <c r="K58" s="47"/>
      <c r="L58" s="166"/>
      <c r="M58" s="166"/>
      <c r="N58" s="48"/>
      <c r="O58" s="48"/>
      <c r="P58" s="168"/>
      <c r="Q58" s="168"/>
      <c r="R58" s="93"/>
      <c r="S58" s="93"/>
      <c r="T58" s="170"/>
      <c r="U58" s="153"/>
      <c r="V58" s="49"/>
      <c r="W58" s="49"/>
      <c r="X58" s="49"/>
      <c r="Y58" s="49"/>
    </row>
    <row r="59" spans="1:25" s="38" customFormat="1" ht="69" customHeight="1" x14ac:dyDescent="0.3">
      <c r="A59" s="171">
        <v>47</v>
      </c>
      <c r="B59" s="171" t="s">
        <v>108</v>
      </c>
      <c r="C59" s="172" t="s">
        <v>116</v>
      </c>
      <c r="D59" s="183">
        <v>132327000</v>
      </c>
      <c r="E59" s="184" t="s">
        <v>117</v>
      </c>
      <c r="F59" s="45" t="s">
        <v>36</v>
      </c>
      <c r="G59" s="45">
        <v>24165500</v>
      </c>
      <c r="H59" s="164">
        <f>133110000+49279779+24165500</f>
        <v>206555279</v>
      </c>
      <c r="I59" s="164" t="s">
        <v>118</v>
      </c>
      <c r="J59" s="46"/>
      <c r="K59" s="47"/>
      <c r="L59" s="166"/>
      <c r="M59" s="186"/>
      <c r="N59" s="48"/>
      <c r="O59" s="48"/>
      <c r="P59" s="168"/>
      <c r="Q59" s="187"/>
      <c r="R59" s="93" t="s">
        <v>36</v>
      </c>
      <c r="S59" s="93">
        <v>24165500</v>
      </c>
      <c r="T59" s="188">
        <v>203482974</v>
      </c>
      <c r="U59" s="185" t="s">
        <v>119</v>
      </c>
      <c r="V59" s="101"/>
      <c r="W59" s="101"/>
      <c r="X59" s="101"/>
      <c r="Y59" s="101"/>
    </row>
    <row r="60" spans="1:25" s="38" customFormat="1" ht="172" customHeight="1" x14ac:dyDescent="0.3">
      <c r="A60" s="171"/>
      <c r="B60" s="171"/>
      <c r="C60" s="172"/>
      <c r="D60" s="183"/>
      <c r="E60" s="184"/>
      <c r="F60" s="45" t="s">
        <v>120</v>
      </c>
      <c r="G60" s="45">
        <v>133110000</v>
      </c>
      <c r="H60" s="164"/>
      <c r="I60" s="164"/>
      <c r="J60" s="46"/>
      <c r="K60" s="47"/>
      <c r="L60" s="166"/>
      <c r="M60" s="166"/>
      <c r="N60" s="48"/>
      <c r="O60" s="48"/>
      <c r="P60" s="168"/>
      <c r="Q60" s="168"/>
      <c r="R60" s="93" t="s">
        <v>120</v>
      </c>
      <c r="S60" s="93">
        <v>130037695</v>
      </c>
      <c r="T60" s="188"/>
      <c r="U60" s="153"/>
      <c r="V60" s="49"/>
      <c r="W60" s="49"/>
      <c r="X60" s="49"/>
      <c r="Y60" s="49"/>
    </row>
    <row r="61" spans="1:25" s="38" customFormat="1" ht="214" customHeight="1" x14ac:dyDescent="0.3">
      <c r="A61" s="171"/>
      <c r="B61" s="171"/>
      <c r="C61" s="172"/>
      <c r="D61" s="183"/>
      <c r="E61" s="184"/>
      <c r="F61" s="45" t="s">
        <v>115</v>
      </c>
      <c r="G61" s="45">
        <v>49279779</v>
      </c>
      <c r="H61" s="164"/>
      <c r="I61" s="164"/>
      <c r="J61" s="46"/>
      <c r="K61" s="47"/>
      <c r="L61" s="166"/>
      <c r="M61" s="166"/>
      <c r="N61" s="48"/>
      <c r="O61" s="48"/>
      <c r="P61" s="168"/>
      <c r="Q61" s="168"/>
      <c r="R61" s="93" t="s">
        <v>115</v>
      </c>
      <c r="S61" s="93">
        <v>49279779</v>
      </c>
      <c r="T61" s="188"/>
      <c r="U61" s="153"/>
      <c r="V61" s="49"/>
      <c r="W61" s="49"/>
      <c r="X61" s="49"/>
      <c r="Y61" s="49"/>
    </row>
    <row r="62" spans="1:25" s="38" customFormat="1" ht="26" x14ac:dyDescent="0.3">
      <c r="A62" s="50">
        <v>48</v>
      </c>
      <c r="B62" s="50" t="s">
        <v>108</v>
      </c>
      <c r="C62" s="51" t="s">
        <v>121</v>
      </c>
      <c r="D62" s="43">
        <v>0</v>
      </c>
      <c r="E62" s="44" t="s">
        <v>21</v>
      </c>
      <c r="F62" s="45" t="s">
        <v>21</v>
      </c>
      <c r="G62" s="45" t="s">
        <v>21</v>
      </c>
      <c r="H62" s="45" t="s">
        <v>21</v>
      </c>
      <c r="I62" s="45" t="s">
        <v>21</v>
      </c>
      <c r="J62" s="46"/>
      <c r="K62" s="47"/>
      <c r="L62" s="47"/>
      <c r="M62" s="47"/>
      <c r="N62" s="48"/>
      <c r="O62" s="48"/>
      <c r="P62" s="48"/>
      <c r="Q62" s="48"/>
      <c r="R62" s="93"/>
      <c r="S62" s="93"/>
      <c r="T62" s="93"/>
      <c r="U62" s="94"/>
      <c r="V62" s="49"/>
      <c r="W62" s="49"/>
      <c r="X62" s="49"/>
      <c r="Y62" s="49"/>
    </row>
    <row r="63" spans="1:25" s="38" customFormat="1" ht="106" customHeight="1" x14ac:dyDescent="0.3">
      <c r="A63" s="27">
        <v>49</v>
      </c>
      <c r="B63" s="27" t="s">
        <v>108</v>
      </c>
      <c r="C63" s="42" t="s">
        <v>122</v>
      </c>
      <c r="D63" s="66">
        <v>0</v>
      </c>
      <c r="E63" s="65" t="s">
        <v>123</v>
      </c>
      <c r="F63" s="45" t="s">
        <v>22</v>
      </c>
      <c r="G63" s="45">
        <v>20998595</v>
      </c>
      <c r="H63" s="45">
        <v>20998595</v>
      </c>
      <c r="I63" s="45" t="s">
        <v>124</v>
      </c>
      <c r="J63" s="46"/>
      <c r="K63" s="47"/>
      <c r="L63" s="47"/>
      <c r="M63" s="47"/>
      <c r="N63" s="48"/>
      <c r="O63" s="48"/>
      <c r="P63" s="48"/>
      <c r="Q63" s="48"/>
      <c r="R63" s="93"/>
      <c r="S63" s="93"/>
      <c r="T63" s="93"/>
      <c r="U63" s="94"/>
      <c r="V63" s="49"/>
      <c r="W63" s="49"/>
      <c r="X63" s="49"/>
      <c r="Y63" s="49"/>
    </row>
    <row r="64" spans="1:25" s="38" customFormat="1" ht="153.65" customHeight="1" x14ac:dyDescent="0.3">
      <c r="A64" s="27">
        <v>50</v>
      </c>
      <c r="B64" s="27" t="s">
        <v>108</v>
      </c>
      <c r="C64" s="42" t="s">
        <v>125</v>
      </c>
      <c r="D64" s="55">
        <v>29031336</v>
      </c>
      <c r="E64" s="56" t="s">
        <v>126</v>
      </c>
      <c r="F64" s="45" t="s">
        <v>115</v>
      </c>
      <c r="G64" s="45">
        <v>21179311</v>
      </c>
      <c r="H64" s="45">
        <v>21179311</v>
      </c>
      <c r="I64" s="45" t="s">
        <v>127</v>
      </c>
      <c r="J64" s="46"/>
      <c r="K64" s="47"/>
      <c r="L64" s="47"/>
      <c r="M64" s="47"/>
      <c r="N64" s="52"/>
      <c r="O64" s="52"/>
      <c r="P64" s="52"/>
      <c r="Q64" s="52"/>
      <c r="R64" s="95"/>
      <c r="S64" s="95"/>
      <c r="T64" s="95"/>
      <c r="U64" s="96"/>
      <c r="V64" s="53"/>
      <c r="W64" s="53"/>
      <c r="X64" s="53"/>
      <c r="Y64" s="53"/>
    </row>
    <row r="65" spans="1:25" s="38" customFormat="1" ht="26" x14ac:dyDescent="0.3">
      <c r="A65" s="27">
        <v>51</v>
      </c>
      <c r="B65" s="50" t="s">
        <v>108</v>
      </c>
      <c r="C65" s="57" t="s">
        <v>128</v>
      </c>
      <c r="D65" s="55"/>
      <c r="E65" s="56"/>
      <c r="F65" s="45"/>
      <c r="G65" s="45"/>
      <c r="H65" s="45"/>
      <c r="I65" s="45"/>
      <c r="J65" s="46"/>
      <c r="K65" s="47"/>
      <c r="L65" s="47"/>
      <c r="M65" s="47"/>
      <c r="N65" s="48"/>
      <c r="O65" s="48"/>
      <c r="P65" s="48"/>
      <c r="Q65" s="48"/>
      <c r="R65" s="93"/>
      <c r="S65" s="93"/>
      <c r="T65" s="93"/>
      <c r="U65" s="94"/>
      <c r="V65" s="49"/>
      <c r="W65" s="49"/>
      <c r="X65" s="49"/>
      <c r="Y65" s="49"/>
    </row>
    <row r="66" spans="1:25" s="38" customFormat="1" ht="26" x14ac:dyDescent="0.3">
      <c r="A66" s="50">
        <v>52</v>
      </c>
      <c r="B66" s="50" t="s">
        <v>108</v>
      </c>
      <c r="C66" s="51" t="s">
        <v>129</v>
      </c>
      <c r="D66" s="43">
        <v>0</v>
      </c>
      <c r="E66" s="44" t="s">
        <v>21</v>
      </c>
      <c r="F66" s="45" t="s">
        <v>130</v>
      </c>
      <c r="G66" s="45" t="s">
        <v>130</v>
      </c>
      <c r="H66" s="45" t="s">
        <v>130</v>
      </c>
      <c r="I66" s="45" t="s">
        <v>21</v>
      </c>
      <c r="J66" s="46"/>
      <c r="K66" s="47"/>
      <c r="L66" s="47"/>
      <c r="M66" s="47"/>
      <c r="N66" s="48"/>
      <c r="O66" s="48"/>
      <c r="P66" s="48"/>
      <c r="Q66" s="48"/>
      <c r="R66" s="93"/>
      <c r="S66" s="93"/>
      <c r="T66" s="93"/>
      <c r="U66" s="94"/>
      <c r="V66" s="49"/>
      <c r="W66" s="49"/>
      <c r="X66" s="49"/>
      <c r="Y66" s="49"/>
    </row>
    <row r="67" spans="1:25" s="38" customFormat="1" ht="26" x14ac:dyDescent="0.3">
      <c r="A67" s="50">
        <v>53</v>
      </c>
      <c r="B67" s="50" t="s">
        <v>108</v>
      </c>
      <c r="C67" s="51" t="s">
        <v>131</v>
      </c>
      <c r="D67" s="43">
        <v>0</v>
      </c>
      <c r="E67" s="44" t="s">
        <v>21</v>
      </c>
      <c r="F67" s="45" t="s">
        <v>130</v>
      </c>
      <c r="G67" s="45" t="s">
        <v>130</v>
      </c>
      <c r="H67" s="45" t="s">
        <v>130</v>
      </c>
      <c r="I67" s="45" t="s">
        <v>21</v>
      </c>
      <c r="J67" s="46"/>
      <c r="K67" s="47"/>
      <c r="L67" s="47"/>
      <c r="M67" s="47"/>
      <c r="N67" s="48"/>
      <c r="O67" s="48"/>
      <c r="P67" s="48"/>
      <c r="Q67" s="48"/>
      <c r="R67" s="93"/>
      <c r="S67" s="93"/>
      <c r="T67" s="93"/>
      <c r="U67" s="94"/>
      <c r="V67" s="49"/>
      <c r="W67" s="49"/>
      <c r="X67" s="49"/>
      <c r="Y67" s="49"/>
    </row>
    <row r="68" spans="1:25" s="38" customFormat="1" ht="409" customHeight="1" x14ac:dyDescent="0.3">
      <c r="A68" s="50">
        <v>54</v>
      </c>
      <c r="B68" s="50" t="s">
        <v>108</v>
      </c>
      <c r="C68" s="54" t="s">
        <v>132</v>
      </c>
      <c r="D68" s="43">
        <v>0</v>
      </c>
      <c r="E68" s="44" t="s">
        <v>21</v>
      </c>
      <c r="F68" s="45" t="s">
        <v>133</v>
      </c>
      <c r="G68" s="45">
        <f>43101670+480886+22185000+9977402</f>
        <v>75744958</v>
      </c>
      <c r="H68" s="45">
        <v>75744958</v>
      </c>
      <c r="I68" s="45" t="s">
        <v>134</v>
      </c>
      <c r="J68" s="46"/>
      <c r="K68" s="47"/>
      <c r="L68" s="47"/>
      <c r="M68" s="47"/>
      <c r="N68" s="48"/>
      <c r="O68" s="48"/>
      <c r="P68" s="48"/>
      <c r="Q68" s="48"/>
      <c r="R68" s="93" t="s">
        <v>133</v>
      </c>
      <c r="S68" s="93">
        <v>109902362</v>
      </c>
      <c r="T68" s="93">
        <v>109902362</v>
      </c>
      <c r="U68" s="94" t="s">
        <v>135</v>
      </c>
      <c r="V68" s="53" t="s">
        <v>133</v>
      </c>
      <c r="W68" s="53">
        <v>115530386</v>
      </c>
      <c r="X68" s="53">
        <v>115530386</v>
      </c>
      <c r="Y68" s="53" t="s">
        <v>234</v>
      </c>
    </row>
    <row r="69" spans="1:25" s="38" customFormat="1" ht="178.5" customHeight="1" x14ac:dyDescent="0.3">
      <c r="A69" s="177">
        <v>55</v>
      </c>
      <c r="B69" s="177" t="s">
        <v>108</v>
      </c>
      <c r="C69" s="178" t="s">
        <v>136</v>
      </c>
      <c r="D69" s="183">
        <v>0</v>
      </c>
      <c r="E69" s="184" t="s">
        <v>21</v>
      </c>
      <c r="F69" s="45" t="s">
        <v>137</v>
      </c>
      <c r="G69" s="45">
        <v>1486320</v>
      </c>
      <c r="H69" s="164">
        <f>1486320+5950000</f>
        <v>7436320</v>
      </c>
      <c r="I69" s="164" t="s">
        <v>138</v>
      </c>
      <c r="J69" s="46"/>
      <c r="K69" s="47"/>
      <c r="L69" s="166"/>
      <c r="M69" s="166"/>
      <c r="N69" s="48"/>
      <c r="O69" s="48"/>
      <c r="P69" s="168"/>
      <c r="Q69" s="168"/>
      <c r="R69" s="93"/>
      <c r="S69" s="93"/>
      <c r="T69" s="170"/>
      <c r="U69" s="153"/>
      <c r="V69" s="49"/>
      <c r="W69" s="49"/>
      <c r="X69" s="49"/>
      <c r="Y69" s="49"/>
    </row>
    <row r="70" spans="1:25" s="38" customFormat="1" ht="178.5" customHeight="1" x14ac:dyDescent="0.3">
      <c r="A70" s="177"/>
      <c r="B70" s="177"/>
      <c r="C70" s="178"/>
      <c r="D70" s="183"/>
      <c r="E70" s="184"/>
      <c r="F70" s="45" t="s">
        <v>139</v>
      </c>
      <c r="G70" s="45">
        <v>5950000</v>
      </c>
      <c r="H70" s="164"/>
      <c r="I70" s="164"/>
      <c r="J70" s="46"/>
      <c r="K70" s="47"/>
      <c r="L70" s="166"/>
      <c r="M70" s="166"/>
      <c r="N70" s="48"/>
      <c r="O70" s="48"/>
      <c r="P70" s="168"/>
      <c r="Q70" s="168"/>
      <c r="R70" s="93"/>
      <c r="S70" s="93"/>
      <c r="T70" s="170"/>
      <c r="U70" s="153"/>
      <c r="V70" s="49"/>
      <c r="W70" s="49"/>
      <c r="X70" s="49"/>
      <c r="Y70" s="49"/>
    </row>
    <row r="71" spans="1:25" s="38" customFormat="1" ht="205.5" customHeight="1" x14ac:dyDescent="0.3">
      <c r="A71" s="177">
        <v>56</v>
      </c>
      <c r="B71" s="177" t="s">
        <v>108</v>
      </c>
      <c r="C71" s="178" t="s">
        <v>140</v>
      </c>
      <c r="D71" s="173">
        <v>0</v>
      </c>
      <c r="E71" s="174" t="s">
        <v>21</v>
      </c>
      <c r="F71" s="45" t="s">
        <v>36</v>
      </c>
      <c r="G71" s="45">
        <v>11527850</v>
      </c>
      <c r="H71" s="164">
        <v>139538786</v>
      </c>
      <c r="I71" s="164" t="s">
        <v>141</v>
      </c>
      <c r="J71" s="175"/>
      <c r="K71" s="176"/>
      <c r="L71" s="176"/>
      <c r="M71" s="104"/>
      <c r="N71" s="182"/>
      <c r="O71" s="179"/>
      <c r="P71" s="179"/>
      <c r="Q71" s="106"/>
      <c r="R71" s="180"/>
      <c r="S71" s="181"/>
      <c r="T71" s="181"/>
      <c r="U71" s="108"/>
      <c r="V71" s="73" t="s">
        <v>36</v>
      </c>
      <c r="W71" s="73">
        <v>11527850</v>
      </c>
      <c r="X71" s="201" t="s">
        <v>1294</v>
      </c>
      <c r="Y71" s="201" t="s">
        <v>1461</v>
      </c>
    </row>
    <row r="72" spans="1:25" s="38" customFormat="1" ht="205.5" customHeight="1" x14ac:dyDescent="0.3">
      <c r="A72" s="177"/>
      <c r="B72" s="177"/>
      <c r="C72" s="178"/>
      <c r="D72" s="173"/>
      <c r="E72" s="174"/>
      <c r="F72" s="45" t="s">
        <v>137</v>
      </c>
      <c r="G72" s="45">
        <v>87338436</v>
      </c>
      <c r="H72" s="164"/>
      <c r="I72" s="164"/>
      <c r="J72" s="175"/>
      <c r="K72" s="176"/>
      <c r="L72" s="176"/>
      <c r="M72" s="104"/>
      <c r="N72" s="182"/>
      <c r="O72" s="179"/>
      <c r="P72" s="179"/>
      <c r="Q72" s="106"/>
      <c r="R72" s="180"/>
      <c r="S72" s="181"/>
      <c r="T72" s="181"/>
      <c r="U72" s="108"/>
      <c r="V72" s="73" t="s">
        <v>137</v>
      </c>
      <c r="W72" s="73">
        <v>124744493</v>
      </c>
      <c r="X72" s="202"/>
      <c r="Y72" s="202"/>
    </row>
    <row r="73" spans="1:25" s="38" customFormat="1" ht="205.5" customHeight="1" x14ac:dyDescent="0.3">
      <c r="A73" s="177"/>
      <c r="B73" s="177"/>
      <c r="C73" s="178"/>
      <c r="D73" s="173"/>
      <c r="E73" s="174"/>
      <c r="F73" s="45" t="s">
        <v>139</v>
      </c>
      <c r="G73" s="45">
        <v>40672500</v>
      </c>
      <c r="H73" s="164"/>
      <c r="I73" s="164"/>
      <c r="J73" s="175"/>
      <c r="K73" s="176"/>
      <c r="L73" s="176"/>
      <c r="M73" s="104"/>
      <c r="N73" s="182"/>
      <c r="O73" s="179"/>
      <c r="P73" s="179"/>
      <c r="Q73" s="106"/>
      <c r="R73" s="180"/>
      <c r="S73" s="181"/>
      <c r="T73" s="181"/>
      <c r="U73" s="108"/>
      <c r="V73" s="73" t="s">
        <v>139</v>
      </c>
      <c r="W73" s="73">
        <v>40672500</v>
      </c>
      <c r="X73" s="203"/>
      <c r="Y73" s="203"/>
    </row>
    <row r="74" spans="1:25" s="38" customFormat="1" ht="81.650000000000006" customHeight="1" x14ac:dyDescent="0.3">
      <c r="A74" s="27">
        <v>57</v>
      </c>
      <c r="B74" s="27" t="s">
        <v>142</v>
      </c>
      <c r="C74" s="42" t="s">
        <v>143</v>
      </c>
      <c r="D74" s="55">
        <v>3045000</v>
      </c>
      <c r="E74" s="56" t="s">
        <v>144</v>
      </c>
      <c r="F74" s="45" t="s">
        <v>139</v>
      </c>
      <c r="G74" s="45">
        <v>2588250</v>
      </c>
      <c r="H74" s="45">
        <v>2588250</v>
      </c>
      <c r="I74" s="45" t="s">
        <v>145</v>
      </c>
      <c r="J74" s="46"/>
      <c r="K74" s="47"/>
      <c r="L74" s="47"/>
      <c r="M74" s="47"/>
      <c r="N74" s="48"/>
      <c r="O74" s="48"/>
      <c r="P74" s="48"/>
      <c r="Q74" s="48"/>
      <c r="R74" s="93"/>
      <c r="S74" s="93"/>
      <c r="T74" s="93"/>
      <c r="U74" s="94"/>
      <c r="V74" s="49"/>
      <c r="W74" s="49"/>
      <c r="X74" s="49"/>
      <c r="Y74" s="49"/>
    </row>
    <row r="75" spans="1:25" s="38" customFormat="1" ht="156" x14ac:dyDescent="0.3">
      <c r="A75" s="27">
        <v>58</v>
      </c>
      <c r="B75" s="27" t="s">
        <v>142</v>
      </c>
      <c r="C75" s="42" t="s">
        <v>146</v>
      </c>
      <c r="D75" s="55">
        <v>32633700</v>
      </c>
      <c r="E75" s="56" t="s">
        <v>147</v>
      </c>
      <c r="F75" s="45" t="s">
        <v>148</v>
      </c>
      <c r="G75" s="45">
        <v>27738645</v>
      </c>
      <c r="H75" s="45">
        <v>27738645</v>
      </c>
      <c r="I75" s="45" t="s">
        <v>149</v>
      </c>
      <c r="J75" s="46" t="s">
        <v>148</v>
      </c>
      <c r="K75" s="103">
        <v>15162708</v>
      </c>
      <c r="L75" s="103">
        <v>15162708</v>
      </c>
      <c r="M75" s="47" t="s">
        <v>150</v>
      </c>
      <c r="N75" s="48" t="s">
        <v>148</v>
      </c>
      <c r="O75" s="105">
        <v>27738645</v>
      </c>
      <c r="P75" s="105">
        <v>27738645</v>
      </c>
      <c r="Q75" s="48" t="s">
        <v>149</v>
      </c>
      <c r="R75" s="93"/>
      <c r="S75" s="109"/>
      <c r="T75" s="109"/>
      <c r="U75" s="96"/>
      <c r="V75" s="53"/>
      <c r="W75" s="53"/>
      <c r="X75" s="53"/>
      <c r="Y75" s="53"/>
    </row>
    <row r="76" spans="1:25" s="38" customFormat="1" ht="208" customHeight="1" x14ac:dyDescent="0.3">
      <c r="A76" s="171">
        <v>59</v>
      </c>
      <c r="B76" s="171" t="s">
        <v>142</v>
      </c>
      <c r="C76" s="172" t="s">
        <v>151</v>
      </c>
      <c r="D76" s="173">
        <v>257523480</v>
      </c>
      <c r="E76" s="174" t="s">
        <v>152</v>
      </c>
      <c r="F76" s="45" t="s">
        <v>153</v>
      </c>
      <c r="G76" s="45">
        <v>67600000</v>
      </c>
      <c r="H76" s="164">
        <f>218402225+67600000</f>
        <v>286002225</v>
      </c>
      <c r="I76" s="164" t="s">
        <v>154</v>
      </c>
      <c r="J76" s="46" t="s">
        <v>155</v>
      </c>
      <c r="K76" s="47"/>
      <c r="L76" s="165">
        <v>288127225</v>
      </c>
      <c r="M76" s="166"/>
      <c r="N76" s="105" t="s">
        <v>155</v>
      </c>
      <c r="O76" s="105">
        <v>0</v>
      </c>
      <c r="P76" s="167">
        <v>128969571</v>
      </c>
      <c r="Q76" s="168" t="s">
        <v>156</v>
      </c>
      <c r="R76" s="93"/>
      <c r="S76" s="93"/>
      <c r="T76" s="169"/>
      <c r="U76" s="153"/>
      <c r="V76" s="53" t="s">
        <v>155</v>
      </c>
      <c r="W76" s="53">
        <v>51573785</v>
      </c>
      <c r="X76" s="151">
        <v>180543356</v>
      </c>
      <c r="Y76" s="151" t="s">
        <v>231</v>
      </c>
    </row>
    <row r="77" spans="1:25" s="38" customFormat="1" ht="62.5" customHeight="1" x14ac:dyDescent="0.3">
      <c r="A77" s="171"/>
      <c r="B77" s="171"/>
      <c r="C77" s="172"/>
      <c r="D77" s="173"/>
      <c r="E77" s="174"/>
      <c r="F77" s="45" t="s">
        <v>22</v>
      </c>
      <c r="G77" s="45">
        <v>218402225</v>
      </c>
      <c r="H77" s="164"/>
      <c r="I77" s="164"/>
      <c r="J77" s="46" t="s">
        <v>22</v>
      </c>
      <c r="K77" s="47">
        <v>220527225</v>
      </c>
      <c r="L77" s="166"/>
      <c r="M77" s="166"/>
      <c r="N77" s="69" t="s">
        <v>157</v>
      </c>
      <c r="O77" s="70">
        <v>128969571</v>
      </c>
      <c r="P77" s="168"/>
      <c r="Q77" s="168"/>
      <c r="R77" s="93"/>
      <c r="S77" s="95"/>
      <c r="T77" s="170"/>
      <c r="U77" s="153"/>
      <c r="V77" s="53" t="s">
        <v>157</v>
      </c>
      <c r="W77" s="53">
        <v>128969571</v>
      </c>
      <c r="X77" s="152"/>
      <c r="Y77" s="152"/>
    </row>
    <row r="78" spans="1:25" s="38" customFormat="1" ht="382.5" customHeight="1" x14ac:dyDescent="0.3">
      <c r="A78" s="27">
        <v>60</v>
      </c>
      <c r="B78" s="27" t="s">
        <v>142</v>
      </c>
      <c r="C78" s="42" t="s">
        <v>158</v>
      </c>
      <c r="D78" s="55">
        <v>17400000</v>
      </c>
      <c r="E78" s="56" t="s">
        <v>159</v>
      </c>
      <c r="F78" s="45" t="s">
        <v>157</v>
      </c>
      <c r="G78" s="45">
        <v>14680557</v>
      </c>
      <c r="H78" s="45">
        <v>14680557</v>
      </c>
      <c r="I78" s="45" t="s">
        <v>160</v>
      </c>
      <c r="J78" s="46" t="s">
        <v>157</v>
      </c>
      <c r="K78" s="103">
        <v>13618057</v>
      </c>
      <c r="L78" s="103">
        <v>13618057</v>
      </c>
      <c r="M78" s="47"/>
      <c r="N78" s="48" t="s">
        <v>157</v>
      </c>
      <c r="O78" s="105">
        <v>4090945</v>
      </c>
      <c r="P78" s="105">
        <v>4090945</v>
      </c>
      <c r="Q78" s="48" t="s">
        <v>161</v>
      </c>
      <c r="R78" s="93"/>
      <c r="S78" s="109"/>
      <c r="T78" s="109"/>
      <c r="U78" s="94"/>
      <c r="V78" s="49"/>
      <c r="W78" s="49"/>
      <c r="X78" s="49"/>
      <c r="Y78" s="49"/>
    </row>
    <row r="79" spans="1:25" s="38" customFormat="1" ht="52" x14ac:dyDescent="0.3">
      <c r="A79" s="50">
        <v>61</v>
      </c>
      <c r="B79" s="50" t="s">
        <v>142</v>
      </c>
      <c r="C79" s="51" t="s">
        <v>162</v>
      </c>
      <c r="D79" s="43">
        <v>0</v>
      </c>
      <c r="E79" s="56" t="s">
        <v>21</v>
      </c>
      <c r="F79" s="45" t="s">
        <v>130</v>
      </c>
      <c r="G79" s="45" t="s">
        <v>130</v>
      </c>
      <c r="H79" s="45" t="s">
        <v>130</v>
      </c>
      <c r="I79" s="45" t="s">
        <v>21</v>
      </c>
      <c r="J79" s="46"/>
      <c r="K79" s="47"/>
      <c r="L79" s="47"/>
      <c r="M79" s="47"/>
      <c r="N79" s="48"/>
      <c r="O79" s="48"/>
      <c r="P79" s="48"/>
      <c r="Q79" s="48"/>
      <c r="R79" s="93"/>
      <c r="S79" s="93"/>
      <c r="T79" s="93"/>
      <c r="U79" s="94"/>
      <c r="V79" s="49" t="s">
        <v>229</v>
      </c>
      <c r="W79" s="49" t="s">
        <v>21</v>
      </c>
      <c r="X79" s="49" t="s">
        <v>21</v>
      </c>
      <c r="Y79" s="49" t="s">
        <v>230</v>
      </c>
    </row>
    <row r="80" spans="1:25" s="38" customFormat="1" ht="14" x14ac:dyDescent="0.3">
      <c r="A80" s="50">
        <v>62</v>
      </c>
      <c r="B80" s="50" t="s">
        <v>142</v>
      </c>
      <c r="C80" s="51" t="s">
        <v>163</v>
      </c>
      <c r="D80" s="43">
        <v>0</v>
      </c>
      <c r="E80" s="56" t="s">
        <v>21</v>
      </c>
      <c r="F80" s="45" t="s">
        <v>130</v>
      </c>
      <c r="G80" s="45" t="s">
        <v>130</v>
      </c>
      <c r="H80" s="45" t="s">
        <v>130</v>
      </c>
      <c r="I80" s="45" t="s">
        <v>21</v>
      </c>
      <c r="J80" s="46"/>
      <c r="K80" s="47"/>
      <c r="L80" s="47"/>
      <c r="M80" s="47"/>
      <c r="N80" s="48"/>
      <c r="O80" s="48"/>
      <c r="P80" s="48"/>
      <c r="Q80" s="48"/>
      <c r="R80" s="93"/>
      <c r="S80" s="93"/>
      <c r="T80" s="93"/>
      <c r="U80" s="94"/>
      <c r="V80" s="49"/>
      <c r="W80" s="49"/>
      <c r="X80" s="49"/>
      <c r="Y80" s="49"/>
    </row>
    <row r="81" spans="1:25" s="38" customFormat="1" ht="39" x14ac:dyDescent="0.3">
      <c r="A81" s="50">
        <v>63</v>
      </c>
      <c r="B81" s="50" t="s">
        <v>142</v>
      </c>
      <c r="C81" s="51" t="s">
        <v>164</v>
      </c>
      <c r="D81" s="43">
        <v>0</v>
      </c>
      <c r="E81" s="56" t="s">
        <v>21</v>
      </c>
      <c r="F81" s="45" t="s">
        <v>130</v>
      </c>
      <c r="G81" s="45" t="s">
        <v>130</v>
      </c>
      <c r="H81" s="45" t="s">
        <v>130</v>
      </c>
      <c r="I81" s="45" t="s">
        <v>21</v>
      </c>
      <c r="J81" s="46"/>
      <c r="K81" s="47"/>
      <c r="L81" s="47"/>
      <c r="M81" s="47"/>
      <c r="N81" s="48"/>
      <c r="O81" s="48"/>
      <c r="P81" s="48"/>
      <c r="Q81" s="48"/>
      <c r="R81" s="93"/>
      <c r="S81" s="93"/>
      <c r="T81" s="93"/>
      <c r="U81" s="94"/>
      <c r="V81" s="49"/>
      <c r="W81" s="49"/>
      <c r="X81" s="49"/>
      <c r="Y81" s="49"/>
    </row>
    <row r="82" spans="1:25" s="38" customFormat="1" ht="136" customHeight="1" x14ac:dyDescent="0.3">
      <c r="A82" s="50">
        <v>64</v>
      </c>
      <c r="B82" s="50" t="s">
        <v>142</v>
      </c>
      <c r="C82" s="54" t="s">
        <v>165</v>
      </c>
      <c r="D82" s="55">
        <v>0</v>
      </c>
      <c r="E82" s="56" t="s">
        <v>159</v>
      </c>
      <c r="F82" s="45" t="s">
        <v>22</v>
      </c>
      <c r="G82" s="45">
        <v>0</v>
      </c>
      <c r="H82" s="45">
        <v>0</v>
      </c>
      <c r="I82" s="45" t="s">
        <v>166</v>
      </c>
      <c r="J82" s="46"/>
      <c r="K82" s="47"/>
      <c r="L82" s="47"/>
      <c r="M82" s="47"/>
      <c r="N82" s="48"/>
      <c r="O82" s="48"/>
      <c r="P82" s="48"/>
      <c r="Q82" s="48"/>
      <c r="R82" s="93"/>
      <c r="S82" s="93"/>
      <c r="T82" s="93"/>
      <c r="U82" s="94"/>
      <c r="V82" s="49"/>
      <c r="W82" s="49"/>
      <c r="X82" s="49"/>
      <c r="Y82" s="49"/>
    </row>
    <row r="83" spans="1:25" s="38" customFormat="1" ht="39" x14ac:dyDescent="0.3">
      <c r="A83" s="50">
        <v>65</v>
      </c>
      <c r="B83" s="27" t="s">
        <v>167</v>
      </c>
      <c r="C83" s="51" t="s">
        <v>168</v>
      </c>
      <c r="D83" s="55"/>
      <c r="E83" s="56"/>
      <c r="F83" s="45"/>
      <c r="G83" s="45"/>
      <c r="H83" s="45"/>
      <c r="I83" s="45"/>
      <c r="J83" s="46"/>
      <c r="K83" s="47"/>
      <c r="L83" s="47"/>
      <c r="M83" s="47"/>
      <c r="N83" s="48"/>
      <c r="O83" s="48"/>
      <c r="P83" s="48"/>
      <c r="Q83" s="48"/>
      <c r="R83" s="93"/>
      <c r="S83" s="93"/>
      <c r="T83" s="93"/>
      <c r="U83" s="94"/>
      <c r="V83" s="49"/>
      <c r="W83" s="49"/>
      <c r="X83" s="49"/>
      <c r="Y83" s="49"/>
    </row>
    <row r="84" spans="1:25" s="38" customFormat="1" ht="65" x14ac:dyDescent="0.3">
      <c r="A84" s="27">
        <v>66</v>
      </c>
      <c r="B84" s="27" t="s">
        <v>167</v>
      </c>
      <c r="C84" s="42" t="s">
        <v>169</v>
      </c>
      <c r="D84" s="43">
        <v>2742000</v>
      </c>
      <c r="E84" s="44" t="s">
        <v>170</v>
      </c>
      <c r="F84" s="45">
        <v>0</v>
      </c>
      <c r="G84" s="45">
        <v>0</v>
      </c>
      <c r="H84" s="45">
        <v>0</v>
      </c>
      <c r="I84" s="45" t="s">
        <v>171</v>
      </c>
      <c r="J84" s="61" t="s">
        <v>22</v>
      </c>
      <c r="K84" s="62">
        <v>7000000</v>
      </c>
      <c r="L84" s="62">
        <v>7000000</v>
      </c>
      <c r="M84" s="59" t="s">
        <v>172</v>
      </c>
      <c r="N84" s="71"/>
      <c r="O84" s="52"/>
      <c r="P84" s="52"/>
      <c r="Q84" s="52"/>
      <c r="R84" s="110"/>
      <c r="S84" s="95"/>
      <c r="T84" s="95"/>
      <c r="U84" s="96"/>
      <c r="V84" s="53"/>
      <c r="W84" s="53"/>
      <c r="X84" s="53"/>
      <c r="Y84" s="53"/>
    </row>
    <row r="85" spans="1:25" s="38" customFormat="1" ht="78" x14ac:dyDescent="0.3">
      <c r="A85" s="27">
        <v>67</v>
      </c>
      <c r="B85" s="27" t="s">
        <v>167</v>
      </c>
      <c r="C85" s="42" t="s">
        <v>173</v>
      </c>
      <c r="D85" s="43">
        <v>51760000</v>
      </c>
      <c r="E85" s="44" t="s">
        <v>174</v>
      </c>
      <c r="F85" s="45" t="s">
        <v>22</v>
      </c>
      <c r="G85" s="45">
        <v>61973500</v>
      </c>
      <c r="H85" s="45">
        <v>61973500</v>
      </c>
      <c r="I85" s="45" t="s">
        <v>175</v>
      </c>
      <c r="J85" s="61"/>
      <c r="K85" s="62">
        <v>54973500</v>
      </c>
      <c r="L85" s="62">
        <v>54973500</v>
      </c>
      <c r="M85" s="59" t="s">
        <v>176</v>
      </c>
      <c r="N85" s="63"/>
      <c r="O85" s="52"/>
      <c r="P85" s="52"/>
      <c r="Q85" s="52"/>
      <c r="R85" s="100" t="s">
        <v>22</v>
      </c>
      <c r="S85" s="93" t="s">
        <v>177</v>
      </c>
      <c r="T85" s="93" t="s">
        <v>177</v>
      </c>
      <c r="U85" s="94" t="s">
        <v>176</v>
      </c>
      <c r="V85" s="53"/>
      <c r="W85" s="53"/>
      <c r="X85" s="53"/>
      <c r="Y85" s="53"/>
    </row>
    <row r="86" spans="1:25" s="38" customFormat="1" ht="39" x14ac:dyDescent="0.3">
      <c r="A86" s="27">
        <v>68</v>
      </c>
      <c r="B86" s="27" t="s">
        <v>167</v>
      </c>
      <c r="C86" s="57" t="s">
        <v>178</v>
      </c>
      <c r="D86" s="43"/>
      <c r="E86" s="44"/>
      <c r="F86" s="45"/>
      <c r="G86" s="45"/>
      <c r="H86" s="45"/>
      <c r="I86" s="45"/>
      <c r="J86" s="46"/>
      <c r="K86" s="47"/>
      <c r="L86" s="47"/>
      <c r="M86" s="47"/>
      <c r="N86" s="48"/>
      <c r="O86" s="48"/>
      <c r="P86" s="48"/>
      <c r="Q86" s="48"/>
      <c r="R86" s="93"/>
      <c r="S86" s="93"/>
      <c r="T86" s="93"/>
      <c r="U86" s="94"/>
      <c r="V86" s="49"/>
      <c r="W86" s="49"/>
      <c r="X86" s="49"/>
      <c r="Y86" s="49"/>
    </row>
    <row r="87" spans="1:25" s="38" customFormat="1" ht="361" customHeight="1" x14ac:dyDescent="0.3">
      <c r="A87" s="27">
        <v>69</v>
      </c>
      <c r="B87" s="27" t="s">
        <v>167</v>
      </c>
      <c r="C87" s="42" t="s">
        <v>179</v>
      </c>
      <c r="D87" s="66">
        <v>270294453</v>
      </c>
      <c r="E87" s="65" t="s">
        <v>180</v>
      </c>
      <c r="F87" s="45" t="s">
        <v>133</v>
      </c>
      <c r="G87" s="45">
        <f>52279610+174706875</f>
        <v>226986485</v>
      </c>
      <c r="H87" s="45">
        <f>174706875+52279610</f>
        <v>226986485</v>
      </c>
      <c r="I87" s="72" t="s">
        <v>181</v>
      </c>
      <c r="J87" s="46"/>
      <c r="K87" s="47"/>
      <c r="L87" s="47"/>
      <c r="M87" s="47"/>
      <c r="N87" s="48"/>
      <c r="O87" s="48"/>
      <c r="P87" s="48"/>
      <c r="Q87" s="48"/>
      <c r="R87" s="93"/>
      <c r="S87" s="93"/>
      <c r="T87" s="93"/>
      <c r="U87" s="94"/>
      <c r="V87" s="49"/>
      <c r="W87" s="49"/>
      <c r="X87" s="49"/>
      <c r="Y87" s="49"/>
    </row>
    <row r="88" spans="1:25" s="38" customFormat="1" ht="26" x14ac:dyDescent="0.3">
      <c r="A88" s="27">
        <v>70</v>
      </c>
      <c r="B88" s="50" t="s">
        <v>182</v>
      </c>
      <c r="C88" s="57" t="s">
        <v>183</v>
      </c>
      <c r="D88" s="66"/>
      <c r="E88" s="65"/>
      <c r="F88" s="45"/>
      <c r="G88" s="45"/>
      <c r="H88" s="45"/>
      <c r="I88" s="45"/>
      <c r="J88" s="46"/>
      <c r="K88" s="47"/>
      <c r="L88" s="47"/>
      <c r="M88" s="47"/>
      <c r="N88" s="48"/>
      <c r="O88" s="48"/>
      <c r="P88" s="48"/>
      <c r="Q88" s="48"/>
      <c r="R88" s="93"/>
      <c r="S88" s="93"/>
      <c r="T88" s="93"/>
      <c r="U88" s="94"/>
      <c r="V88" s="49"/>
      <c r="W88" s="49"/>
      <c r="X88" s="49"/>
      <c r="Y88" s="49"/>
    </row>
    <row r="89" spans="1:25" s="38" customFormat="1" ht="14" x14ac:dyDescent="0.3">
      <c r="A89" s="50">
        <v>71</v>
      </c>
      <c r="B89" s="50" t="s">
        <v>182</v>
      </c>
      <c r="C89" s="51" t="s">
        <v>184</v>
      </c>
      <c r="D89" s="56">
        <v>0</v>
      </c>
      <c r="E89" s="56" t="s">
        <v>21</v>
      </c>
      <c r="F89" s="45" t="s">
        <v>130</v>
      </c>
      <c r="G89" s="45" t="s">
        <v>130</v>
      </c>
      <c r="H89" s="45" t="s">
        <v>130</v>
      </c>
      <c r="I89" s="45" t="s">
        <v>21</v>
      </c>
      <c r="J89" s="46"/>
      <c r="K89" s="47"/>
      <c r="L89" s="47"/>
      <c r="M89" s="47"/>
      <c r="N89" s="48"/>
      <c r="O89" s="48"/>
      <c r="P89" s="48"/>
      <c r="Q89" s="48"/>
      <c r="R89" s="93"/>
      <c r="S89" s="93"/>
      <c r="T89" s="93"/>
      <c r="U89" s="94"/>
      <c r="V89" s="49"/>
      <c r="W89" s="49"/>
      <c r="X89" s="49"/>
      <c r="Y89" s="49"/>
    </row>
    <row r="90" spans="1:25" s="38" customFormat="1" ht="14" x14ac:dyDescent="0.3">
      <c r="A90" s="50">
        <v>72</v>
      </c>
      <c r="B90" s="50" t="s">
        <v>182</v>
      </c>
      <c r="C90" s="51" t="s">
        <v>185</v>
      </c>
      <c r="D90" s="56">
        <v>0</v>
      </c>
      <c r="E90" s="56" t="s">
        <v>21</v>
      </c>
      <c r="F90" s="45" t="s">
        <v>130</v>
      </c>
      <c r="G90" s="45" t="s">
        <v>130</v>
      </c>
      <c r="H90" s="45" t="s">
        <v>130</v>
      </c>
      <c r="I90" s="45" t="s">
        <v>21</v>
      </c>
      <c r="J90" s="46"/>
      <c r="K90" s="47"/>
      <c r="L90" s="47"/>
      <c r="M90" s="47"/>
      <c r="N90" s="48"/>
      <c r="O90" s="48"/>
      <c r="P90" s="48"/>
      <c r="Q90" s="48"/>
      <c r="R90" s="93"/>
      <c r="S90" s="93"/>
      <c r="T90" s="93"/>
      <c r="U90" s="94"/>
      <c r="V90" s="49"/>
      <c r="W90" s="49"/>
      <c r="X90" s="49"/>
      <c r="Y90" s="49"/>
    </row>
    <row r="91" spans="1:25" s="38" customFormat="1" ht="26" x14ac:dyDescent="0.3">
      <c r="A91" s="50">
        <v>73</v>
      </c>
      <c r="B91" s="50" t="s">
        <v>182</v>
      </c>
      <c r="C91" s="51" t="s">
        <v>186</v>
      </c>
      <c r="D91" s="56">
        <v>0</v>
      </c>
      <c r="E91" s="56" t="s">
        <v>21</v>
      </c>
      <c r="F91" s="45" t="s">
        <v>130</v>
      </c>
      <c r="G91" s="45" t="s">
        <v>130</v>
      </c>
      <c r="H91" s="45" t="s">
        <v>130</v>
      </c>
      <c r="I91" s="45" t="s">
        <v>21</v>
      </c>
      <c r="J91" s="46"/>
      <c r="K91" s="47"/>
      <c r="L91" s="47"/>
      <c r="M91" s="47"/>
      <c r="N91" s="48"/>
      <c r="O91" s="48"/>
      <c r="P91" s="48"/>
      <c r="Q91" s="48"/>
      <c r="R91" s="93"/>
      <c r="S91" s="93"/>
      <c r="T91" s="93"/>
      <c r="U91" s="94"/>
      <c r="V91" s="49"/>
      <c r="W91" s="49"/>
      <c r="X91" s="49"/>
      <c r="Y91" s="49"/>
    </row>
    <row r="92" spans="1:25" s="38" customFormat="1" ht="26" x14ac:dyDescent="0.3">
      <c r="A92" s="50">
        <v>74</v>
      </c>
      <c r="B92" s="50" t="s">
        <v>182</v>
      </c>
      <c r="C92" s="51" t="s">
        <v>187</v>
      </c>
      <c r="D92" s="56"/>
      <c r="E92" s="56"/>
      <c r="F92" s="45"/>
      <c r="G92" s="45"/>
      <c r="H92" s="45"/>
      <c r="I92" s="45"/>
      <c r="J92" s="46"/>
      <c r="K92" s="47"/>
      <c r="L92" s="47"/>
      <c r="M92" s="47"/>
      <c r="N92" s="48"/>
      <c r="O92" s="48"/>
      <c r="P92" s="48"/>
      <c r="Q92" s="48"/>
      <c r="R92" s="93"/>
      <c r="S92" s="93"/>
      <c r="T92" s="93"/>
      <c r="U92" s="94"/>
      <c r="V92" s="49"/>
      <c r="W92" s="49"/>
      <c r="X92" s="49"/>
      <c r="Y92" s="49"/>
    </row>
    <row r="93" spans="1:25" s="38" customFormat="1" ht="26" x14ac:dyDescent="0.3">
      <c r="A93" s="50">
        <v>75</v>
      </c>
      <c r="B93" s="50" t="s">
        <v>182</v>
      </c>
      <c r="C93" s="51" t="s">
        <v>188</v>
      </c>
      <c r="D93" s="43">
        <v>0</v>
      </c>
      <c r="E93" s="44" t="s">
        <v>21</v>
      </c>
      <c r="F93" s="45" t="s">
        <v>130</v>
      </c>
      <c r="G93" s="45" t="s">
        <v>130</v>
      </c>
      <c r="H93" s="45" t="s">
        <v>130</v>
      </c>
      <c r="I93" s="45" t="s">
        <v>21</v>
      </c>
      <c r="J93" s="46"/>
      <c r="K93" s="47"/>
      <c r="L93" s="47"/>
      <c r="M93" s="47"/>
      <c r="N93" s="48"/>
      <c r="O93" s="48"/>
      <c r="P93" s="48"/>
      <c r="Q93" s="48"/>
      <c r="R93" s="93"/>
      <c r="S93" s="93"/>
      <c r="T93" s="93"/>
      <c r="U93" s="94"/>
      <c r="V93" s="49"/>
      <c r="W93" s="49"/>
      <c r="X93" s="49"/>
      <c r="Y93" s="49"/>
    </row>
    <row r="94" spans="1:25" s="38" customFormat="1" ht="130" x14ac:dyDescent="0.3">
      <c r="A94" s="27">
        <v>76</v>
      </c>
      <c r="B94" s="27" t="s">
        <v>182</v>
      </c>
      <c r="C94" s="42" t="s">
        <v>189</v>
      </c>
      <c r="D94" s="43">
        <v>0</v>
      </c>
      <c r="E94" s="44" t="s">
        <v>21</v>
      </c>
      <c r="F94" s="45" t="s">
        <v>190</v>
      </c>
      <c r="G94" s="45">
        <v>654800</v>
      </c>
      <c r="H94" s="45" t="s">
        <v>191</v>
      </c>
      <c r="I94" s="45" t="s">
        <v>192</v>
      </c>
      <c r="J94" s="46"/>
      <c r="K94" s="47"/>
      <c r="L94" s="47"/>
      <c r="M94" s="47"/>
      <c r="N94" s="48"/>
      <c r="O94" s="48"/>
      <c r="P94" s="48"/>
      <c r="Q94" s="48"/>
      <c r="R94" s="93"/>
      <c r="S94" s="93"/>
      <c r="T94" s="93"/>
      <c r="U94" s="94"/>
      <c r="V94" s="49"/>
      <c r="W94" s="49"/>
      <c r="X94" s="49"/>
      <c r="Y94" s="49"/>
    </row>
    <row r="95" spans="1:25" s="38" customFormat="1" ht="26" x14ac:dyDescent="0.3">
      <c r="A95" s="50">
        <v>77</v>
      </c>
      <c r="B95" s="50" t="s">
        <v>182</v>
      </c>
      <c r="C95" s="51" t="s">
        <v>193</v>
      </c>
      <c r="D95" s="55">
        <v>0</v>
      </c>
      <c r="E95" s="44" t="s">
        <v>21</v>
      </c>
      <c r="F95" s="45" t="s">
        <v>130</v>
      </c>
      <c r="G95" s="45" t="s">
        <v>130</v>
      </c>
      <c r="H95" s="45" t="s">
        <v>130</v>
      </c>
      <c r="I95" s="45" t="s">
        <v>21</v>
      </c>
      <c r="J95" s="46"/>
      <c r="K95" s="47"/>
      <c r="L95" s="47"/>
      <c r="M95" s="47"/>
      <c r="N95" s="48"/>
      <c r="O95" s="48"/>
      <c r="P95" s="48"/>
      <c r="Q95" s="48"/>
      <c r="R95" s="93"/>
      <c r="S95" s="93"/>
      <c r="T95" s="93"/>
      <c r="U95" s="94"/>
      <c r="V95" s="49"/>
      <c r="W95" s="49"/>
      <c r="X95" s="49"/>
      <c r="Y95" s="49"/>
    </row>
    <row r="96" spans="1:25" s="38" customFormat="1" ht="26" x14ac:dyDescent="0.3">
      <c r="A96" s="50">
        <v>78</v>
      </c>
      <c r="B96" s="50" t="s">
        <v>182</v>
      </c>
      <c r="C96" s="51" t="s">
        <v>194</v>
      </c>
      <c r="D96" s="43">
        <v>0</v>
      </c>
      <c r="E96" s="44" t="s">
        <v>21</v>
      </c>
      <c r="F96" s="45" t="s">
        <v>130</v>
      </c>
      <c r="G96" s="45" t="s">
        <v>130</v>
      </c>
      <c r="H96" s="45" t="s">
        <v>130</v>
      </c>
      <c r="I96" s="45" t="s">
        <v>21</v>
      </c>
      <c r="J96" s="46"/>
      <c r="K96" s="47"/>
      <c r="L96" s="47"/>
      <c r="M96" s="47"/>
      <c r="N96" s="48"/>
      <c r="O96" s="48"/>
      <c r="P96" s="48"/>
      <c r="Q96" s="48"/>
      <c r="R96" s="93"/>
      <c r="S96" s="93"/>
      <c r="T96" s="93"/>
      <c r="U96" s="94"/>
      <c r="V96" s="49"/>
      <c r="W96" s="49"/>
      <c r="X96" s="49"/>
      <c r="Y96" s="49"/>
    </row>
    <row r="97" spans="1:25" s="38" customFormat="1" ht="39" x14ac:dyDescent="0.3">
      <c r="A97" s="50">
        <v>79</v>
      </c>
      <c r="B97" s="50" t="s">
        <v>182</v>
      </c>
      <c r="C97" s="51" t="s">
        <v>195</v>
      </c>
      <c r="D97" s="43"/>
      <c r="E97" s="44"/>
      <c r="F97" s="45"/>
      <c r="G97" s="45"/>
      <c r="H97" s="45"/>
      <c r="I97" s="45"/>
      <c r="J97" s="46"/>
      <c r="K97" s="47"/>
      <c r="L97" s="47"/>
      <c r="M97" s="47"/>
      <c r="N97" s="48"/>
      <c r="O97" s="48"/>
      <c r="P97" s="48"/>
      <c r="Q97" s="48"/>
      <c r="R97" s="93"/>
      <c r="S97" s="93"/>
      <c r="T97" s="93"/>
      <c r="U97" s="94"/>
      <c r="V97" s="49"/>
      <c r="W97" s="49"/>
      <c r="X97" s="49"/>
      <c r="Y97" s="49"/>
    </row>
    <row r="98" spans="1:25" s="38" customFormat="1" ht="26" x14ac:dyDescent="0.3">
      <c r="A98" s="50">
        <v>80</v>
      </c>
      <c r="B98" s="50" t="s">
        <v>182</v>
      </c>
      <c r="C98" s="51" t="s">
        <v>196</v>
      </c>
      <c r="D98" s="55">
        <v>0</v>
      </c>
      <c r="E98" s="44" t="s">
        <v>21</v>
      </c>
      <c r="F98" s="45" t="s">
        <v>130</v>
      </c>
      <c r="G98" s="45" t="s">
        <v>130</v>
      </c>
      <c r="H98" s="45" t="s">
        <v>130</v>
      </c>
      <c r="I98" s="45" t="s">
        <v>21</v>
      </c>
      <c r="J98" s="46"/>
      <c r="K98" s="47"/>
      <c r="L98" s="47"/>
      <c r="M98" s="47"/>
      <c r="N98" s="48"/>
      <c r="O98" s="48"/>
      <c r="P98" s="48"/>
      <c r="Q98" s="48"/>
      <c r="R98" s="93"/>
      <c r="S98" s="93"/>
      <c r="T98" s="93"/>
      <c r="U98" s="94"/>
      <c r="V98" s="49"/>
      <c r="W98" s="49"/>
      <c r="X98" s="49"/>
      <c r="Y98" s="49"/>
    </row>
    <row r="99" spans="1:25" s="38" customFormat="1" ht="148.5" customHeight="1" x14ac:dyDescent="0.3">
      <c r="A99" s="50">
        <v>81</v>
      </c>
      <c r="B99" s="50" t="s">
        <v>182</v>
      </c>
      <c r="C99" s="54" t="s">
        <v>197</v>
      </c>
      <c r="D99" s="55">
        <v>6325501</v>
      </c>
      <c r="E99" s="56" t="s">
        <v>198</v>
      </c>
      <c r="F99" s="45" t="s">
        <v>198</v>
      </c>
      <c r="G99" s="45">
        <v>3655443</v>
      </c>
      <c r="H99" s="45">
        <v>3655443</v>
      </c>
      <c r="I99" s="45" t="s">
        <v>199</v>
      </c>
      <c r="J99" s="46" t="s">
        <v>198</v>
      </c>
      <c r="K99" s="47" t="s">
        <v>200</v>
      </c>
      <c r="L99" s="47" t="s">
        <v>200</v>
      </c>
      <c r="M99" s="47" t="s">
        <v>199</v>
      </c>
      <c r="N99" s="48"/>
      <c r="O99" s="52"/>
      <c r="P99" s="52"/>
      <c r="Q99" s="48"/>
      <c r="R99" s="93"/>
      <c r="S99" s="95"/>
      <c r="T99" s="95"/>
      <c r="U99" s="94"/>
      <c r="V99" s="49"/>
      <c r="W99" s="49"/>
      <c r="X99" s="49"/>
      <c r="Y99" s="49"/>
    </row>
    <row r="100" spans="1:25" s="38" customFormat="1" ht="39" x14ac:dyDescent="0.3">
      <c r="A100" s="50">
        <v>82</v>
      </c>
      <c r="B100" s="50" t="s">
        <v>182</v>
      </c>
      <c r="C100" s="51" t="s">
        <v>201</v>
      </c>
      <c r="D100" s="55">
        <v>0</v>
      </c>
      <c r="E100" s="44" t="s">
        <v>130</v>
      </c>
      <c r="F100" s="45" t="s">
        <v>130</v>
      </c>
      <c r="G100" s="45" t="s">
        <v>130</v>
      </c>
      <c r="H100" s="45" t="s">
        <v>130</v>
      </c>
      <c r="I100" s="45" t="s">
        <v>21</v>
      </c>
      <c r="J100" s="46"/>
      <c r="K100" s="47"/>
      <c r="L100" s="47"/>
      <c r="M100" s="47"/>
      <c r="N100" s="48"/>
      <c r="O100" s="48"/>
      <c r="P100" s="48"/>
      <c r="Q100" s="48"/>
      <c r="R100" s="93"/>
      <c r="S100" s="93"/>
      <c r="T100" s="93"/>
      <c r="U100" s="94"/>
      <c r="V100" s="49"/>
      <c r="W100" s="49"/>
      <c r="X100" s="49"/>
      <c r="Y100" s="49"/>
    </row>
    <row r="101" spans="1:25" s="38" customFormat="1" ht="14" x14ac:dyDescent="0.3">
      <c r="A101" s="50">
        <v>83</v>
      </c>
      <c r="B101" s="50" t="s">
        <v>182</v>
      </c>
      <c r="C101" s="51" t="s">
        <v>202</v>
      </c>
      <c r="D101" s="55"/>
      <c r="E101" s="44"/>
      <c r="F101" s="45"/>
      <c r="G101" s="45"/>
      <c r="H101" s="45"/>
      <c r="I101" s="45"/>
      <c r="J101" s="46"/>
      <c r="K101" s="47"/>
      <c r="L101" s="47"/>
      <c r="M101" s="47"/>
      <c r="N101" s="48"/>
      <c r="O101" s="48"/>
      <c r="P101" s="48"/>
      <c r="Q101" s="48"/>
      <c r="R101" s="93"/>
      <c r="S101" s="93"/>
      <c r="T101" s="93"/>
      <c r="U101" s="94"/>
      <c r="V101" s="49"/>
      <c r="W101" s="49"/>
      <c r="X101" s="49"/>
      <c r="Y101" s="49"/>
    </row>
    <row r="102" spans="1:25" s="38" customFormat="1" ht="26" x14ac:dyDescent="0.3">
      <c r="A102" s="50">
        <v>84</v>
      </c>
      <c r="B102" s="50" t="s">
        <v>182</v>
      </c>
      <c r="C102" s="51" t="s">
        <v>203</v>
      </c>
      <c r="D102" s="55">
        <v>0</v>
      </c>
      <c r="E102" s="56" t="s">
        <v>21</v>
      </c>
      <c r="F102" s="45" t="s">
        <v>130</v>
      </c>
      <c r="G102" s="45" t="s">
        <v>130</v>
      </c>
      <c r="H102" s="45" t="s">
        <v>130</v>
      </c>
      <c r="I102" s="45" t="s">
        <v>21</v>
      </c>
      <c r="J102" s="46"/>
      <c r="K102" s="47"/>
      <c r="L102" s="47"/>
      <c r="M102" s="47"/>
      <c r="N102" s="48"/>
      <c r="O102" s="48"/>
      <c r="P102" s="48"/>
      <c r="Q102" s="48"/>
      <c r="R102" s="93"/>
      <c r="S102" s="93"/>
      <c r="T102" s="93"/>
      <c r="U102" s="94"/>
      <c r="V102" s="49"/>
      <c r="W102" s="49"/>
      <c r="X102" s="49"/>
      <c r="Y102" s="49"/>
    </row>
    <row r="103" spans="1:25" s="38" customFormat="1" ht="26" x14ac:dyDescent="0.3">
      <c r="A103" s="50">
        <v>85</v>
      </c>
      <c r="B103" s="50" t="s">
        <v>182</v>
      </c>
      <c r="C103" s="51" t="s">
        <v>204</v>
      </c>
      <c r="D103" s="55">
        <v>0</v>
      </c>
      <c r="E103" s="56" t="s">
        <v>21</v>
      </c>
      <c r="F103" s="45" t="s">
        <v>130</v>
      </c>
      <c r="G103" s="45" t="s">
        <v>130</v>
      </c>
      <c r="H103" s="45" t="s">
        <v>130</v>
      </c>
      <c r="I103" s="45" t="s">
        <v>21</v>
      </c>
      <c r="J103" s="46"/>
      <c r="K103" s="47"/>
      <c r="L103" s="47"/>
      <c r="M103" s="47"/>
      <c r="N103" s="48"/>
      <c r="O103" s="48"/>
      <c r="P103" s="48"/>
      <c r="Q103" s="48"/>
      <c r="R103" s="93"/>
      <c r="S103" s="93"/>
      <c r="T103" s="93"/>
      <c r="U103" s="94"/>
      <c r="V103" s="49"/>
      <c r="W103" s="49"/>
      <c r="X103" s="49"/>
      <c r="Y103" s="49"/>
    </row>
    <row r="104" spans="1:25" s="38" customFormat="1" ht="104" x14ac:dyDescent="0.3">
      <c r="A104" s="27">
        <v>86</v>
      </c>
      <c r="B104" s="27" t="s">
        <v>182</v>
      </c>
      <c r="C104" s="42" t="s">
        <v>205</v>
      </c>
      <c r="D104" s="43">
        <v>1500000</v>
      </c>
      <c r="E104" s="44" t="s">
        <v>206</v>
      </c>
      <c r="F104" s="45" t="s">
        <v>22</v>
      </c>
      <c r="G104" s="45">
        <v>1109250</v>
      </c>
      <c r="H104" s="45">
        <v>1109250</v>
      </c>
      <c r="I104" s="45" t="s">
        <v>207</v>
      </c>
      <c r="J104" s="46"/>
      <c r="K104" s="47"/>
      <c r="L104" s="47"/>
      <c r="M104" s="47"/>
      <c r="N104" s="48"/>
      <c r="O104" s="48"/>
      <c r="P104" s="48"/>
      <c r="Q104" s="48"/>
      <c r="R104" s="93"/>
      <c r="S104" s="93"/>
      <c r="T104" s="93"/>
      <c r="U104" s="94"/>
      <c r="V104" s="49"/>
      <c r="W104" s="49"/>
      <c r="X104" s="49"/>
      <c r="Y104" s="49"/>
    </row>
    <row r="105" spans="1:25" s="38" customFormat="1" ht="156" x14ac:dyDescent="0.3">
      <c r="A105" s="27">
        <v>87</v>
      </c>
      <c r="B105" s="27" t="s">
        <v>182</v>
      </c>
      <c r="C105" s="42" t="s">
        <v>208</v>
      </c>
      <c r="D105" s="43">
        <v>1740000</v>
      </c>
      <c r="E105" s="44" t="s">
        <v>209</v>
      </c>
      <c r="F105" s="45" t="s">
        <v>148</v>
      </c>
      <c r="G105" s="45">
        <v>1479000</v>
      </c>
      <c r="H105" s="45">
        <v>1479000</v>
      </c>
      <c r="I105" s="45" t="s">
        <v>210</v>
      </c>
      <c r="J105" s="46"/>
      <c r="K105" s="47"/>
      <c r="L105" s="47"/>
      <c r="M105" s="47"/>
      <c r="N105" s="48"/>
      <c r="O105" s="48"/>
      <c r="P105" s="48"/>
      <c r="Q105" s="48"/>
      <c r="R105" s="93"/>
      <c r="S105" s="93"/>
      <c r="T105" s="93"/>
      <c r="U105" s="94"/>
      <c r="V105" s="49"/>
      <c r="W105" s="49"/>
      <c r="X105" s="49"/>
      <c r="Y105" s="49"/>
    </row>
    <row r="106" spans="1:25" s="38" customFormat="1" ht="14" x14ac:dyDescent="0.3">
      <c r="A106" s="27">
        <v>88</v>
      </c>
      <c r="B106" s="27" t="s">
        <v>182</v>
      </c>
      <c r="C106" s="57" t="s">
        <v>211</v>
      </c>
      <c r="D106" s="43"/>
      <c r="E106" s="44"/>
      <c r="F106" s="45"/>
      <c r="G106" s="45"/>
      <c r="H106" s="45"/>
      <c r="I106" s="45"/>
      <c r="J106" s="102"/>
      <c r="K106" s="104" t="s">
        <v>212</v>
      </c>
      <c r="L106" s="104" t="s">
        <v>212</v>
      </c>
      <c r="M106" s="104" t="s">
        <v>212</v>
      </c>
      <c r="N106" s="111"/>
      <c r="O106" s="112"/>
      <c r="P106" s="112"/>
      <c r="Q106" s="112"/>
      <c r="R106" s="113"/>
      <c r="S106" s="107"/>
      <c r="T106" s="107"/>
      <c r="U106" s="114"/>
      <c r="V106" s="74"/>
      <c r="W106" s="74"/>
      <c r="X106" s="74"/>
      <c r="Y106" s="74"/>
    </row>
    <row r="107" spans="1:25" s="38" customFormat="1" ht="14" x14ac:dyDescent="0.3">
      <c r="A107" s="27">
        <v>89</v>
      </c>
      <c r="B107" s="27" t="s">
        <v>182</v>
      </c>
      <c r="C107" s="57" t="s">
        <v>213</v>
      </c>
      <c r="D107" s="43"/>
      <c r="E107" s="44"/>
      <c r="F107" s="45"/>
      <c r="G107" s="45"/>
      <c r="H107" s="45"/>
      <c r="I107" s="45"/>
      <c r="J107" s="102"/>
      <c r="K107" s="104" t="s">
        <v>212</v>
      </c>
      <c r="L107" s="104" t="s">
        <v>212</v>
      </c>
      <c r="M107" s="104" t="s">
        <v>212</v>
      </c>
      <c r="N107" s="111"/>
      <c r="O107" s="112"/>
      <c r="P107" s="112"/>
      <c r="Q107" s="112"/>
      <c r="R107" s="113"/>
      <c r="S107" s="107"/>
      <c r="T107" s="107"/>
      <c r="U107" s="114"/>
      <c r="V107" s="74"/>
      <c r="W107" s="74"/>
      <c r="X107" s="74"/>
      <c r="Y107" s="74"/>
    </row>
    <row r="108" spans="1:25" s="38" customFormat="1" ht="131.5" customHeight="1" x14ac:dyDescent="0.3">
      <c r="A108" s="154">
        <v>90</v>
      </c>
      <c r="B108" s="154" t="s">
        <v>182</v>
      </c>
      <c r="C108" s="156" t="s">
        <v>214</v>
      </c>
      <c r="D108" s="158"/>
      <c r="E108" s="160"/>
      <c r="F108" s="162"/>
      <c r="G108" s="162"/>
      <c r="H108" s="162"/>
      <c r="I108" s="162"/>
      <c r="J108" s="102" t="s">
        <v>79</v>
      </c>
      <c r="K108" s="104">
        <v>8262.2800000000007</v>
      </c>
      <c r="L108" s="104">
        <v>8262.2800000000007</v>
      </c>
      <c r="M108" s="104" t="s">
        <v>215</v>
      </c>
      <c r="N108" s="111"/>
      <c r="O108" s="111"/>
      <c r="P108" s="111"/>
      <c r="Q108" s="111"/>
      <c r="R108" s="113"/>
      <c r="S108" s="113"/>
      <c r="T108" s="113"/>
      <c r="U108" s="115"/>
      <c r="V108" s="73"/>
      <c r="W108" s="73"/>
      <c r="X108" s="73"/>
      <c r="Y108" s="73"/>
    </row>
    <row r="109" spans="1:25" s="38" customFormat="1" ht="409.5" customHeight="1" x14ac:dyDescent="0.3">
      <c r="A109" s="155"/>
      <c r="B109" s="155"/>
      <c r="C109" s="157"/>
      <c r="D109" s="159"/>
      <c r="E109" s="161"/>
      <c r="F109" s="163"/>
      <c r="G109" s="163"/>
      <c r="H109" s="163"/>
      <c r="I109" s="163"/>
      <c r="J109" s="102" t="s">
        <v>137</v>
      </c>
      <c r="K109" s="104">
        <v>56985.880000000005</v>
      </c>
      <c r="L109" s="104">
        <v>56985.880000000005</v>
      </c>
      <c r="M109" s="104" t="s">
        <v>216</v>
      </c>
      <c r="N109" s="111"/>
      <c r="O109" s="111"/>
      <c r="P109" s="111"/>
      <c r="Q109" s="111"/>
      <c r="R109" s="113"/>
      <c r="S109" s="113"/>
      <c r="T109" s="113"/>
      <c r="U109" s="115"/>
      <c r="V109" s="73"/>
      <c r="W109" s="73"/>
      <c r="X109" s="73"/>
      <c r="Y109" s="73"/>
    </row>
    <row r="110" spans="1:25" s="38" customFormat="1" ht="57" customHeight="1" x14ac:dyDescent="0.3">
      <c r="A110" s="27">
        <v>91</v>
      </c>
      <c r="B110" s="27" t="s">
        <v>182</v>
      </c>
      <c r="C110" s="57" t="s">
        <v>217</v>
      </c>
      <c r="D110" s="43"/>
      <c r="E110" s="44"/>
      <c r="F110" s="45"/>
      <c r="G110" s="45"/>
      <c r="H110" s="45"/>
      <c r="I110" s="45"/>
      <c r="J110" s="102" t="s">
        <v>218</v>
      </c>
      <c r="K110" s="104" t="s">
        <v>219</v>
      </c>
      <c r="L110" s="104" t="s">
        <v>219</v>
      </c>
      <c r="M110" s="104" t="s">
        <v>220</v>
      </c>
      <c r="N110" s="111"/>
      <c r="O110" s="111"/>
      <c r="P110" s="111"/>
      <c r="Q110" s="112" t="s">
        <v>221</v>
      </c>
      <c r="R110" s="113"/>
      <c r="S110" s="113"/>
      <c r="T110" s="113"/>
      <c r="U110" s="115"/>
      <c r="V110" s="73"/>
      <c r="W110" s="73"/>
      <c r="X110" s="73"/>
      <c r="Y110" s="73"/>
    </row>
    <row r="111" spans="1:25" s="38" customFormat="1" ht="57" customHeight="1" x14ac:dyDescent="0.3">
      <c r="A111" s="27">
        <v>92</v>
      </c>
      <c r="B111" s="27" t="s">
        <v>222</v>
      </c>
      <c r="C111" s="57" t="s">
        <v>223</v>
      </c>
      <c r="D111" s="43">
        <v>0</v>
      </c>
      <c r="E111" s="44" t="s">
        <v>21</v>
      </c>
      <c r="F111" s="45"/>
      <c r="G111" s="45"/>
      <c r="H111" s="45"/>
      <c r="I111" s="45"/>
      <c r="J111" s="102"/>
      <c r="K111" s="104"/>
      <c r="L111" s="104"/>
      <c r="M111" s="104"/>
      <c r="N111" s="111"/>
      <c r="O111" s="111"/>
      <c r="P111" s="111"/>
      <c r="Q111" s="111"/>
      <c r="R111" s="116"/>
      <c r="S111" s="116"/>
      <c r="T111" s="116"/>
      <c r="U111" s="117"/>
      <c r="V111" s="75"/>
      <c r="W111" s="75"/>
      <c r="X111" s="75"/>
      <c r="Y111" s="75"/>
    </row>
    <row r="112" spans="1:25" s="38" customFormat="1" ht="57" customHeight="1" x14ac:dyDescent="0.3">
      <c r="A112" s="27">
        <v>93</v>
      </c>
      <c r="B112" s="27" t="s">
        <v>222</v>
      </c>
      <c r="C112" s="57" t="s">
        <v>224</v>
      </c>
      <c r="D112" s="43">
        <v>0</v>
      </c>
      <c r="E112" s="44" t="s">
        <v>21</v>
      </c>
      <c r="F112" s="45"/>
      <c r="G112" s="45"/>
      <c r="H112" s="45"/>
      <c r="I112" s="45"/>
      <c r="J112" s="102"/>
      <c r="K112" s="104"/>
      <c r="L112" s="104"/>
      <c r="M112" s="104"/>
      <c r="N112" s="111"/>
      <c r="O112" s="111"/>
      <c r="P112" s="111"/>
      <c r="Q112" s="111"/>
      <c r="R112" s="116"/>
      <c r="S112" s="116"/>
      <c r="T112" s="116"/>
      <c r="U112" s="117"/>
      <c r="V112" s="75"/>
      <c r="W112" s="75"/>
      <c r="X112" s="75"/>
      <c r="Y112" s="75"/>
    </row>
    <row r="113" spans="1:25" s="38" customFormat="1" ht="51" customHeight="1" x14ac:dyDescent="0.3">
      <c r="A113" s="27">
        <v>94</v>
      </c>
      <c r="B113" s="27" t="s">
        <v>222</v>
      </c>
      <c r="C113" s="57" t="s">
        <v>225</v>
      </c>
      <c r="D113" s="43">
        <v>0</v>
      </c>
      <c r="E113" s="44" t="s">
        <v>21</v>
      </c>
      <c r="F113" s="45"/>
      <c r="G113" s="45"/>
      <c r="H113" s="45"/>
      <c r="I113" s="45"/>
      <c r="J113" s="102"/>
      <c r="K113" s="104"/>
      <c r="L113" s="104"/>
      <c r="M113" s="104"/>
      <c r="N113" s="111"/>
      <c r="O113" s="111"/>
      <c r="P113" s="111"/>
      <c r="Q113" s="111"/>
      <c r="R113" s="116"/>
      <c r="S113" s="116"/>
      <c r="T113" s="116"/>
      <c r="U113" s="118"/>
      <c r="V113" s="76"/>
      <c r="W113" s="76"/>
      <c r="X113" s="76"/>
      <c r="Y113" s="76"/>
    </row>
    <row r="114" spans="1:25" x14ac:dyDescent="0.3">
      <c r="A114" s="2" t="s">
        <v>226</v>
      </c>
      <c r="R114" s="6"/>
      <c r="S114" s="6"/>
      <c r="T114" s="6"/>
      <c r="U114" s="6"/>
      <c r="V114" s="6"/>
      <c r="W114" s="6"/>
      <c r="X114" s="6"/>
      <c r="Y114" s="6"/>
    </row>
    <row r="115" spans="1:25" x14ac:dyDescent="0.3">
      <c r="A115" s="2"/>
      <c r="R115" s="6"/>
      <c r="S115" s="6"/>
      <c r="T115" s="6"/>
      <c r="U115" s="6"/>
      <c r="V115" s="6"/>
      <c r="W115" s="6"/>
      <c r="X115" s="6"/>
      <c r="Y115" s="6"/>
    </row>
    <row r="116" spans="1:25" x14ac:dyDescent="0.3">
      <c r="A116" s="78"/>
      <c r="I116" s="7"/>
      <c r="M116" s="7"/>
      <c r="Q116" s="7"/>
      <c r="R116" s="6"/>
      <c r="S116" s="6"/>
      <c r="T116" s="6"/>
      <c r="U116" s="6"/>
      <c r="V116" s="6"/>
      <c r="W116" s="6"/>
      <c r="X116" s="6"/>
      <c r="Y116" s="6"/>
    </row>
    <row r="117" spans="1:25" x14ac:dyDescent="0.3">
      <c r="A117" s="79"/>
      <c r="R117" s="6"/>
      <c r="S117" s="6"/>
      <c r="T117" s="6"/>
      <c r="U117" s="6"/>
      <c r="V117" s="6"/>
      <c r="W117" s="6"/>
      <c r="X117" s="6"/>
      <c r="Y117" s="6"/>
    </row>
    <row r="118" spans="1:25" s="80" customFormat="1" x14ac:dyDescent="0.35">
      <c r="A118" s="119"/>
      <c r="B118" s="120"/>
      <c r="I118" s="81"/>
      <c r="Q118" s="121"/>
      <c r="R118" s="6"/>
      <c r="S118" s="6"/>
      <c r="T118" s="6"/>
      <c r="U118" s="6"/>
      <c r="V118" s="6"/>
      <c r="W118" s="6"/>
      <c r="X118" s="6"/>
      <c r="Y118" s="6"/>
    </row>
    <row r="119" spans="1:25" s="80" customFormat="1" x14ac:dyDescent="0.35">
      <c r="A119" s="82"/>
      <c r="B119" s="120"/>
      <c r="I119" s="81"/>
      <c r="J119" s="122"/>
      <c r="K119" s="123"/>
      <c r="L119" s="124"/>
      <c r="Q119" s="121"/>
      <c r="R119" s="6"/>
      <c r="S119" s="6"/>
      <c r="T119" s="6"/>
      <c r="U119" s="6"/>
      <c r="V119" s="6"/>
      <c r="W119" s="6"/>
      <c r="X119" s="6"/>
      <c r="Y119" s="6"/>
    </row>
    <row r="120" spans="1:25" x14ac:dyDescent="0.3">
      <c r="R120" s="6"/>
      <c r="S120" s="6"/>
      <c r="T120" s="6"/>
      <c r="U120" s="6"/>
      <c r="V120" s="6"/>
      <c r="W120" s="6"/>
      <c r="X120" s="6"/>
      <c r="Y120" s="6"/>
    </row>
    <row r="121" spans="1:25" x14ac:dyDescent="0.3">
      <c r="A121" s="2"/>
      <c r="R121" s="6"/>
      <c r="S121" s="6"/>
      <c r="T121" s="6"/>
      <c r="U121" s="6"/>
      <c r="V121" s="6"/>
      <c r="W121" s="6"/>
      <c r="X121" s="6"/>
      <c r="Y121" s="6"/>
    </row>
    <row r="122" spans="1:25" x14ac:dyDescent="0.3">
      <c r="A122" s="83"/>
      <c r="R122" s="6"/>
      <c r="S122" s="6"/>
      <c r="T122" s="6"/>
      <c r="U122" s="6"/>
      <c r="V122" s="6"/>
      <c r="W122" s="6"/>
      <c r="X122" s="6"/>
      <c r="Y122" s="6"/>
    </row>
  </sheetData>
  <autoFilter ref="A4:I114" xr:uid="{00000000-0009-0000-0000-000004000000}"/>
  <mergeCells count="174">
    <mergeCell ref="X71:X73"/>
    <mergeCell ref="Y71:Y73"/>
    <mergeCell ref="Y20:Y21"/>
    <mergeCell ref="S1:U1"/>
    <mergeCell ref="A2:I2"/>
    <mergeCell ref="A3:A4"/>
    <mergeCell ref="B3:B4"/>
    <mergeCell ref="C3:C4"/>
    <mergeCell ref="D3:E3"/>
    <mergeCell ref="F3:I3"/>
    <mergeCell ref="J3:M3"/>
    <mergeCell ref="X20:X21"/>
    <mergeCell ref="A16:A17"/>
    <mergeCell ref="B16:B17"/>
    <mergeCell ref="C16:C17"/>
    <mergeCell ref="D16:D17"/>
    <mergeCell ref="E16:E17"/>
    <mergeCell ref="H16:H17"/>
    <mergeCell ref="I16:I17"/>
    <mergeCell ref="L1:M1"/>
    <mergeCell ref="O1:Q1"/>
    <mergeCell ref="L16:L17"/>
    <mergeCell ref="M16:M17"/>
    <mergeCell ref="P16:P17"/>
    <mergeCell ref="Q16:Q17"/>
    <mergeCell ref="T16:T17"/>
    <mergeCell ref="U16:U17"/>
    <mergeCell ref="N3:Q3"/>
    <mergeCell ref="R3:U3"/>
    <mergeCell ref="V3:Y3"/>
    <mergeCell ref="U18:U19"/>
    <mergeCell ref="A20:A21"/>
    <mergeCell ref="B20:B21"/>
    <mergeCell ref="C20:C21"/>
    <mergeCell ref="D20:D21"/>
    <mergeCell ref="E20:E21"/>
    <mergeCell ref="H20:H21"/>
    <mergeCell ref="I20:I21"/>
    <mergeCell ref="L20:L21"/>
    <mergeCell ref="M20:M21"/>
    <mergeCell ref="I18:I19"/>
    <mergeCell ref="L18:L19"/>
    <mergeCell ref="M18:M19"/>
    <mergeCell ref="P18:P19"/>
    <mergeCell ref="Q18:Q19"/>
    <mergeCell ref="T18:T19"/>
    <mergeCell ref="A18:A19"/>
    <mergeCell ref="B18:B19"/>
    <mergeCell ref="C18:C19"/>
    <mergeCell ref="D18:D19"/>
    <mergeCell ref="L42:L43"/>
    <mergeCell ref="M42:M43"/>
    <mergeCell ref="E18:E19"/>
    <mergeCell ref="H18:H19"/>
    <mergeCell ref="P20:P21"/>
    <mergeCell ref="Q20:Q21"/>
    <mergeCell ref="T20:T21"/>
    <mergeCell ref="P42:P43"/>
    <mergeCell ref="Q42:Q43"/>
    <mergeCell ref="T42:T43"/>
    <mergeCell ref="U20:U21"/>
    <mergeCell ref="A38:A39"/>
    <mergeCell ref="B38:B39"/>
    <mergeCell ref="C38:C39"/>
    <mergeCell ref="D38:D39"/>
    <mergeCell ref="E38:E39"/>
    <mergeCell ref="H38:H39"/>
    <mergeCell ref="U38:U39"/>
    <mergeCell ref="I38:I39"/>
    <mergeCell ref="L38:L39"/>
    <mergeCell ref="M38:M39"/>
    <mergeCell ref="P38:P39"/>
    <mergeCell ref="Q38:Q39"/>
    <mergeCell ref="T38:T39"/>
    <mergeCell ref="U42:U43"/>
    <mergeCell ref="A50:A51"/>
    <mergeCell ref="B50:B51"/>
    <mergeCell ref="C50:C51"/>
    <mergeCell ref="D50:D51"/>
    <mergeCell ref="E50:E51"/>
    <mergeCell ref="H50:H51"/>
    <mergeCell ref="U50:U51"/>
    <mergeCell ref="I50:I51"/>
    <mergeCell ref="L50:L51"/>
    <mergeCell ref="M50:M51"/>
    <mergeCell ref="P50:P51"/>
    <mergeCell ref="Q50:Q51"/>
    <mergeCell ref="T50:T51"/>
    <mergeCell ref="A42:A43"/>
    <mergeCell ref="B42:B43"/>
    <mergeCell ref="C42:C43"/>
    <mergeCell ref="D42:D43"/>
    <mergeCell ref="E42:E43"/>
    <mergeCell ref="H42:H43"/>
    <mergeCell ref="I42:I43"/>
    <mergeCell ref="A57:A58"/>
    <mergeCell ref="B57:B58"/>
    <mergeCell ref="C57:C58"/>
    <mergeCell ref="D57:D58"/>
    <mergeCell ref="E57:E58"/>
    <mergeCell ref="H57:H58"/>
    <mergeCell ref="I57:I58"/>
    <mergeCell ref="L57:L58"/>
    <mergeCell ref="M57:M58"/>
    <mergeCell ref="A59:A61"/>
    <mergeCell ref="B59:B61"/>
    <mergeCell ref="C59:C61"/>
    <mergeCell ref="D59:D61"/>
    <mergeCell ref="E59:E61"/>
    <mergeCell ref="H59:H61"/>
    <mergeCell ref="U59:U61"/>
    <mergeCell ref="I59:I61"/>
    <mergeCell ref="L59:L61"/>
    <mergeCell ref="M59:M61"/>
    <mergeCell ref="P59:P61"/>
    <mergeCell ref="Q59:Q61"/>
    <mergeCell ref="T59:T61"/>
    <mergeCell ref="E69:E70"/>
    <mergeCell ref="H69:H70"/>
    <mergeCell ref="I69:I70"/>
    <mergeCell ref="L69:L70"/>
    <mergeCell ref="M69:M70"/>
    <mergeCell ref="P57:P58"/>
    <mergeCell ref="Q57:Q58"/>
    <mergeCell ref="T57:T58"/>
    <mergeCell ref="U57:U58"/>
    <mergeCell ref="I71:I73"/>
    <mergeCell ref="J71:J73"/>
    <mergeCell ref="K71:K73"/>
    <mergeCell ref="P69:P70"/>
    <mergeCell ref="Q69:Q70"/>
    <mergeCell ref="T69:T70"/>
    <mergeCell ref="U69:U70"/>
    <mergeCell ref="A71:A73"/>
    <mergeCell ref="B71:B73"/>
    <mergeCell ref="C71:C73"/>
    <mergeCell ref="D71:D73"/>
    <mergeCell ref="E71:E73"/>
    <mergeCell ref="H71:H73"/>
    <mergeCell ref="P71:P73"/>
    <mergeCell ref="R71:R73"/>
    <mergeCell ref="S71:S73"/>
    <mergeCell ref="T71:T73"/>
    <mergeCell ref="L71:L73"/>
    <mergeCell ref="N71:N73"/>
    <mergeCell ref="O71:O73"/>
    <mergeCell ref="A69:A70"/>
    <mergeCell ref="B69:B70"/>
    <mergeCell ref="C69:C70"/>
    <mergeCell ref="D69:D70"/>
    <mergeCell ref="X76:X77"/>
    <mergeCell ref="Y76:Y77"/>
    <mergeCell ref="U76:U77"/>
    <mergeCell ref="A108:A109"/>
    <mergeCell ref="B108:B109"/>
    <mergeCell ref="C108:C109"/>
    <mergeCell ref="D108:D109"/>
    <mergeCell ref="E108:E109"/>
    <mergeCell ref="F108:F109"/>
    <mergeCell ref="G108:G109"/>
    <mergeCell ref="H108:H109"/>
    <mergeCell ref="I108:I109"/>
    <mergeCell ref="I76:I77"/>
    <mergeCell ref="L76:L77"/>
    <mergeCell ref="M76:M77"/>
    <mergeCell ref="P76:P77"/>
    <mergeCell ref="Q76:Q77"/>
    <mergeCell ref="T76:T77"/>
    <mergeCell ref="A76:A77"/>
    <mergeCell ref="B76:B77"/>
    <mergeCell ref="C76:C77"/>
    <mergeCell ref="D76:D77"/>
    <mergeCell ref="E76:E77"/>
    <mergeCell ref="H76:H77"/>
  </mergeCells>
  <dataValidations count="4">
    <dataValidation type="list" allowBlank="1" showInputMessage="1" showErrorMessage="1" sqref="C63 C42 C35:C38 C22 C48:C49 C84:C86 C89:C90 C94:C104 C31:C32 C28:C29 C15:C16 C20 C66:C69 C71" xr:uid="{F56C8D78-63E4-4348-AD7D-25D1EB1593C7}">
      <formula1>#REF!</formula1>
    </dataValidation>
    <dataValidation allowBlank="1" showErrorMessage="1" sqref="H87:H88 P87:P88 L87:L88 T87:T88" xr:uid="{837D3220-D93D-4A6D-A1E7-18F76FEF5D2B}"/>
    <dataValidation type="decimal" allowBlank="1" showInputMessage="1" showErrorMessage="1" sqref="H114:H1048576 H94 H84 H8 H48:H49 P94 P8 P48:P49 L94 L8 L48:L49 T94 T8 T48:T49" xr:uid="{3D170D03-982A-4F0C-970F-74110BB58BA5}">
      <formula1>0</formula1>
      <formula2>100000</formula2>
    </dataValidation>
    <dataValidation type="decimal" allowBlank="1" showInputMessage="1" showErrorMessage="1" sqref="H28:H34 P34 L34 T34" xr:uid="{3923F460-D7D7-4C56-A60F-E66C563BCB8B}">
      <formula1>0</formula1>
      <formula2>100000000</formula2>
    </dataValidation>
  </dataValidations>
  <printOptions horizontalCentered="1"/>
  <pageMargins left="0.25" right="0.25" top="0.75" bottom="0.75" header="0.3" footer="0.3"/>
  <pageSetup paperSize="9" scale="18" fitToHeight="0" orientation="landscape" r:id="rId1"/>
  <headerFooter>
    <oddFooter>Page &amp;P&amp;R&amp;A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F9C5A-3255-4B45-9467-115A9379C57C}">
  <dimension ref="A1:N99"/>
  <sheetViews>
    <sheetView topLeftCell="A3" zoomScale="71" zoomScaleNormal="71" workbookViewId="0">
      <selection activeCell="N74" sqref="N74"/>
    </sheetView>
  </sheetViews>
  <sheetFormatPr defaultColWidth="8.81640625" defaultRowHeight="14" x14ac:dyDescent="0.3"/>
  <cols>
    <col min="1" max="1" width="13" style="136" customWidth="1"/>
    <col min="2" max="2" width="50.81640625" style="136" customWidth="1"/>
    <col min="3" max="3" width="32.453125" style="136" customWidth="1"/>
    <col min="4" max="4" width="22.81640625" style="136" customWidth="1"/>
    <col min="5" max="5" width="18.1796875" style="136" customWidth="1"/>
    <col min="6" max="6" width="18.1796875" style="136" hidden="1" customWidth="1"/>
    <col min="7" max="7" width="23.453125" style="136" customWidth="1"/>
    <col min="8" max="8" width="25.453125" style="136" customWidth="1"/>
    <col min="9" max="13" width="27.1796875" style="136" customWidth="1"/>
    <col min="14" max="14" width="29.26953125" style="136" customWidth="1"/>
    <col min="15" max="16384" width="8.81640625" style="136"/>
  </cols>
  <sheetData>
    <row r="1" spans="1:14" ht="12.65" hidden="1" customHeight="1" x14ac:dyDescent="0.3">
      <c r="I1" s="214"/>
      <c r="J1" s="215"/>
      <c r="K1" s="215"/>
      <c r="L1" s="215"/>
      <c r="M1" s="215"/>
      <c r="N1" s="215"/>
    </row>
    <row r="2" spans="1:14" hidden="1" x14ac:dyDescent="0.3"/>
    <row r="3" spans="1:14" ht="20" x14ac:dyDescent="0.4">
      <c r="A3" s="216" t="s">
        <v>1169</v>
      </c>
      <c r="B3" s="216"/>
      <c r="C3" s="216"/>
      <c r="D3" s="216"/>
      <c r="E3" s="216"/>
      <c r="F3" s="216"/>
      <c r="G3" s="216"/>
      <c r="H3" s="216"/>
      <c r="I3" s="216"/>
      <c r="J3" s="216"/>
      <c r="K3" s="216"/>
      <c r="L3" s="216"/>
      <c r="M3" s="216"/>
      <c r="N3" s="216"/>
    </row>
    <row r="5" spans="1:14" ht="17.5" x14ac:dyDescent="0.3">
      <c r="A5" s="217" t="s">
        <v>1170</v>
      </c>
      <c r="B5" s="217" t="s">
        <v>242</v>
      </c>
      <c r="C5" s="217" t="s">
        <v>1171</v>
      </c>
      <c r="D5" s="217" t="s">
        <v>1172</v>
      </c>
      <c r="E5" s="217" t="s">
        <v>1173</v>
      </c>
      <c r="F5" s="137"/>
      <c r="G5" s="218" t="s">
        <v>1174</v>
      </c>
      <c r="H5" s="218"/>
      <c r="I5" s="218"/>
      <c r="J5" s="218"/>
      <c r="K5" s="218"/>
      <c r="L5" s="218"/>
      <c r="M5" s="218"/>
      <c r="N5" s="218"/>
    </row>
    <row r="6" spans="1:14" ht="45" x14ac:dyDescent="0.3">
      <c r="A6" s="217"/>
      <c r="B6" s="217"/>
      <c r="C6" s="217"/>
      <c r="D6" s="217"/>
      <c r="E6" s="217"/>
      <c r="F6" s="137" t="s">
        <v>1175</v>
      </c>
      <c r="G6" s="137" t="s">
        <v>1176</v>
      </c>
      <c r="H6" s="137" t="s">
        <v>1177</v>
      </c>
      <c r="I6" s="137" t="s">
        <v>1178</v>
      </c>
      <c r="J6" s="137" t="s">
        <v>1179</v>
      </c>
      <c r="K6" s="137" t="s">
        <v>1180</v>
      </c>
      <c r="L6" s="137" t="s">
        <v>1181</v>
      </c>
      <c r="M6" s="137" t="s">
        <v>1182</v>
      </c>
      <c r="N6" s="137" t="s">
        <v>1183</v>
      </c>
    </row>
    <row r="7" spans="1:14" x14ac:dyDescent="0.3">
      <c r="A7" s="138">
        <v>1</v>
      </c>
      <c r="B7" s="138">
        <v>2</v>
      </c>
      <c r="C7" s="138">
        <v>3</v>
      </c>
      <c r="D7" s="138">
        <v>4</v>
      </c>
      <c r="E7" s="138">
        <v>5</v>
      </c>
      <c r="F7" s="138"/>
      <c r="G7" s="138">
        <v>6</v>
      </c>
      <c r="H7" s="138">
        <v>7</v>
      </c>
      <c r="I7" s="138">
        <v>8</v>
      </c>
      <c r="J7" s="138">
        <v>9</v>
      </c>
      <c r="K7" s="138"/>
      <c r="L7" s="138"/>
      <c r="M7" s="138"/>
      <c r="N7" s="138">
        <v>10</v>
      </c>
    </row>
    <row r="8" spans="1:14" ht="15.5" x14ac:dyDescent="0.3">
      <c r="A8" s="139" t="s">
        <v>1184</v>
      </c>
      <c r="B8" s="139" t="s">
        <v>1185</v>
      </c>
      <c r="C8" s="139" t="s">
        <v>21</v>
      </c>
      <c r="D8" s="139" t="s">
        <v>21</v>
      </c>
      <c r="E8" s="139" t="s">
        <v>303</v>
      </c>
      <c r="F8" s="139" t="s">
        <v>1186</v>
      </c>
      <c r="G8" s="140">
        <v>0</v>
      </c>
      <c r="H8" s="140">
        <v>0</v>
      </c>
      <c r="I8" s="140">
        <v>0</v>
      </c>
      <c r="J8" s="140">
        <v>0</v>
      </c>
      <c r="K8" s="140">
        <v>192.56</v>
      </c>
      <c r="L8" s="140">
        <v>0</v>
      </c>
      <c r="M8" s="141">
        <v>10565.63</v>
      </c>
      <c r="N8" s="142">
        <f>SUM(G8:M8)</f>
        <v>10758.189999999999</v>
      </c>
    </row>
    <row r="9" spans="1:14" ht="31" x14ac:dyDescent="0.3">
      <c r="A9" s="213" t="s">
        <v>1187</v>
      </c>
      <c r="B9" s="213" t="s">
        <v>1188</v>
      </c>
      <c r="C9" s="139" t="s">
        <v>1189</v>
      </c>
      <c r="D9" s="139" t="s">
        <v>21</v>
      </c>
      <c r="E9" s="139" t="s">
        <v>856</v>
      </c>
      <c r="F9" s="139" t="s">
        <v>1190</v>
      </c>
      <c r="G9" s="140">
        <v>0</v>
      </c>
      <c r="H9" s="140">
        <v>0</v>
      </c>
      <c r="I9" s="140">
        <v>0</v>
      </c>
      <c r="J9" s="140">
        <v>0</v>
      </c>
      <c r="K9" s="140">
        <v>4.1100000000000003</v>
      </c>
      <c r="L9" s="140">
        <v>0</v>
      </c>
      <c r="M9" s="141">
        <v>41.1</v>
      </c>
      <c r="N9" s="142">
        <f t="shared" ref="N9:N69" si="0">SUM(G9:M9)</f>
        <v>45.21</v>
      </c>
    </row>
    <row r="10" spans="1:14" ht="15.5" x14ac:dyDescent="0.3">
      <c r="A10" s="213"/>
      <c r="B10" s="213"/>
      <c r="C10" s="139" t="s">
        <v>1191</v>
      </c>
      <c r="D10" s="139" t="s">
        <v>21</v>
      </c>
      <c r="E10" s="139" t="s">
        <v>856</v>
      </c>
      <c r="F10" s="139" t="s">
        <v>1192</v>
      </c>
      <c r="G10" s="140">
        <v>0</v>
      </c>
      <c r="H10" s="140">
        <v>0</v>
      </c>
      <c r="I10" s="140">
        <v>0</v>
      </c>
      <c r="J10" s="140">
        <v>0</v>
      </c>
      <c r="K10" s="140">
        <v>0</v>
      </c>
      <c r="L10" s="140">
        <v>0</v>
      </c>
      <c r="M10" s="141">
        <v>0</v>
      </c>
      <c r="N10" s="142">
        <f t="shared" si="0"/>
        <v>0</v>
      </c>
    </row>
    <row r="11" spans="1:14" ht="31" x14ac:dyDescent="0.3">
      <c r="A11" s="213" t="s">
        <v>1193</v>
      </c>
      <c r="B11" s="213" t="s">
        <v>1194</v>
      </c>
      <c r="C11" s="139" t="s">
        <v>1195</v>
      </c>
      <c r="D11" s="139" t="s">
        <v>21</v>
      </c>
      <c r="E11" s="139" t="s">
        <v>1196</v>
      </c>
      <c r="F11" s="139"/>
      <c r="G11" s="140">
        <v>0</v>
      </c>
      <c r="H11" s="140">
        <v>0</v>
      </c>
      <c r="I11" s="140">
        <v>0</v>
      </c>
      <c r="J11" s="140">
        <v>0</v>
      </c>
      <c r="K11" s="140">
        <v>0</v>
      </c>
      <c r="L11" s="140">
        <v>0</v>
      </c>
      <c r="M11" s="141">
        <v>0</v>
      </c>
      <c r="N11" s="142">
        <f t="shared" si="0"/>
        <v>0</v>
      </c>
    </row>
    <row r="12" spans="1:14" ht="31" x14ac:dyDescent="0.3">
      <c r="A12" s="213"/>
      <c r="B12" s="213"/>
      <c r="C12" s="139" t="s">
        <v>1197</v>
      </c>
      <c r="D12" s="139" t="s">
        <v>21</v>
      </c>
      <c r="E12" s="139" t="s">
        <v>1196</v>
      </c>
      <c r="F12" s="139"/>
      <c r="G12" s="140">
        <v>0</v>
      </c>
      <c r="H12" s="140">
        <v>0</v>
      </c>
      <c r="I12" s="140">
        <v>0</v>
      </c>
      <c r="J12" s="140">
        <v>0</v>
      </c>
      <c r="K12" s="140">
        <v>0</v>
      </c>
      <c r="L12" s="140">
        <v>0</v>
      </c>
      <c r="M12" s="141">
        <v>0</v>
      </c>
      <c r="N12" s="142">
        <f t="shared" si="0"/>
        <v>0</v>
      </c>
    </row>
    <row r="13" spans="1:14" ht="31" x14ac:dyDescent="0.3">
      <c r="A13" s="213"/>
      <c r="B13" s="213"/>
      <c r="C13" s="139" t="s">
        <v>1198</v>
      </c>
      <c r="D13" s="139" t="s">
        <v>21</v>
      </c>
      <c r="E13" s="139" t="s">
        <v>1196</v>
      </c>
      <c r="F13" s="139"/>
      <c r="G13" s="140">
        <v>0</v>
      </c>
      <c r="H13" s="140">
        <v>0</v>
      </c>
      <c r="I13" s="140">
        <v>0</v>
      </c>
      <c r="J13" s="140">
        <v>0</v>
      </c>
      <c r="K13" s="140">
        <v>0</v>
      </c>
      <c r="L13" s="140">
        <v>0</v>
      </c>
      <c r="M13" s="141">
        <v>0</v>
      </c>
      <c r="N13" s="142">
        <f t="shared" si="0"/>
        <v>0</v>
      </c>
    </row>
    <row r="14" spans="1:14" ht="46.5" x14ac:dyDescent="0.3">
      <c r="A14" s="139" t="s">
        <v>1199</v>
      </c>
      <c r="B14" s="139" t="s">
        <v>1200</v>
      </c>
      <c r="C14" s="139" t="s">
        <v>21</v>
      </c>
      <c r="D14" s="139" t="s">
        <v>21</v>
      </c>
      <c r="E14" s="139" t="s">
        <v>1201</v>
      </c>
      <c r="F14" s="139"/>
      <c r="G14" s="140">
        <v>0</v>
      </c>
      <c r="H14" s="140">
        <v>0</v>
      </c>
      <c r="I14" s="140">
        <v>0</v>
      </c>
      <c r="J14" s="140">
        <v>0</v>
      </c>
      <c r="K14" s="140">
        <v>0</v>
      </c>
      <c r="L14" s="140">
        <v>0</v>
      </c>
      <c r="M14" s="141">
        <v>0</v>
      </c>
      <c r="N14" s="142">
        <f t="shared" si="0"/>
        <v>0</v>
      </c>
    </row>
    <row r="15" spans="1:14" ht="31" x14ac:dyDescent="0.3">
      <c r="A15" s="139" t="s">
        <v>1202</v>
      </c>
      <c r="B15" s="139" t="s">
        <v>1203</v>
      </c>
      <c r="C15" s="139" t="s">
        <v>21</v>
      </c>
      <c r="D15" s="139" t="s">
        <v>21</v>
      </c>
      <c r="E15" s="139" t="s">
        <v>1204</v>
      </c>
      <c r="F15" s="139"/>
      <c r="G15" s="140">
        <v>0</v>
      </c>
      <c r="H15" s="140">
        <v>0</v>
      </c>
      <c r="I15" s="140">
        <v>0</v>
      </c>
      <c r="J15" s="140">
        <v>0</v>
      </c>
      <c r="K15" s="140">
        <v>0</v>
      </c>
      <c r="L15" s="140">
        <v>0</v>
      </c>
      <c r="M15" s="141">
        <v>0</v>
      </c>
      <c r="N15" s="142">
        <f t="shared" si="0"/>
        <v>0</v>
      </c>
    </row>
    <row r="16" spans="1:14" ht="31" x14ac:dyDescent="0.3">
      <c r="A16" s="213" t="s">
        <v>1205</v>
      </c>
      <c r="B16" s="213" t="s">
        <v>1206</v>
      </c>
      <c r="C16" s="213" t="s">
        <v>1207</v>
      </c>
      <c r="D16" s="139" t="s">
        <v>1208</v>
      </c>
      <c r="E16" s="139" t="s">
        <v>1209</v>
      </c>
      <c r="F16" s="139" t="s">
        <v>1210</v>
      </c>
      <c r="G16" s="140">
        <v>0</v>
      </c>
      <c r="H16" s="140">
        <v>0</v>
      </c>
      <c r="I16" s="140">
        <v>0</v>
      </c>
      <c r="J16" s="140">
        <v>0</v>
      </c>
      <c r="K16" s="140">
        <v>24</v>
      </c>
      <c r="L16" s="140">
        <v>0</v>
      </c>
      <c r="M16" s="141">
        <v>43</v>
      </c>
      <c r="N16" s="142">
        <f t="shared" si="0"/>
        <v>67</v>
      </c>
    </row>
    <row r="17" spans="1:14" ht="15.5" x14ac:dyDescent="0.3">
      <c r="A17" s="213"/>
      <c r="B17" s="213"/>
      <c r="C17" s="213"/>
      <c r="D17" s="139" t="s">
        <v>1211</v>
      </c>
      <c r="E17" s="139" t="s">
        <v>1209</v>
      </c>
      <c r="F17" s="139" t="s">
        <v>1212</v>
      </c>
      <c r="G17" s="140">
        <v>0</v>
      </c>
      <c r="H17" s="140">
        <v>0</v>
      </c>
      <c r="I17" s="140">
        <v>0</v>
      </c>
      <c r="J17" s="140">
        <v>0</v>
      </c>
      <c r="K17" s="140">
        <v>5</v>
      </c>
      <c r="L17" s="140">
        <v>0</v>
      </c>
      <c r="M17" s="141">
        <v>3</v>
      </c>
      <c r="N17" s="142">
        <f t="shared" si="0"/>
        <v>8</v>
      </c>
    </row>
    <row r="18" spans="1:14" ht="15.5" x14ac:dyDescent="0.3">
      <c r="A18" s="213"/>
      <c r="B18" s="213"/>
      <c r="C18" s="213"/>
      <c r="D18" s="139" t="s">
        <v>1213</v>
      </c>
      <c r="E18" s="139" t="s">
        <v>1209</v>
      </c>
      <c r="F18" s="139" t="s">
        <v>1214</v>
      </c>
      <c r="G18" s="140">
        <v>0</v>
      </c>
      <c r="H18" s="140">
        <v>0</v>
      </c>
      <c r="I18" s="140">
        <v>0</v>
      </c>
      <c r="J18" s="140">
        <v>0</v>
      </c>
      <c r="K18" s="140">
        <v>9</v>
      </c>
      <c r="L18" s="140">
        <v>0</v>
      </c>
      <c r="M18" s="141">
        <v>9</v>
      </c>
      <c r="N18" s="142">
        <f t="shared" si="0"/>
        <v>18</v>
      </c>
    </row>
    <row r="19" spans="1:14" ht="31" x14ac:dyDescent="0.3">
      <c r="A19" s="213"/>
      <c r="B19" s="213"/>
      <c r="C19" s="213" t="s">
        <v>1215</v>
      </c>
      <c r="D19" s="139" t="s">
        <v>1208</v>
      </c>
      <c r="E19" s="139" t="s">
        <v>1209</v>
      </c>
      <c r="F19" s="139" t="s">
        <v>1216</v>
      </c>
      <c r="G19" s="140">
        <v>0</v>
      </c>
      <c r="H19" s="140">
        <v>0</v>
      </c>
      <c r="I19" s="140">
        <v>0</v>
      </c>
      <c r="J19" s="140">
        <v>0</v>
      </c>
      <c r="K19" s="140">
        <v>11</v>
      </c>
      <c r="L19" s="140">
        <v>83</v>
      </c>
      <c r="M19" s="141">
        <v>16</v>
      </c>
      <c r="N19" s="142">
        <f t="shared" si="0"/>
        <v>110</v>
      </c>
    </row>
    <row r="20" spans="1:14" ht="15.5" x14ac:dyDescent="0.3">
      <c r="A20" s="213"/>
      <c r="B20" s="213"/>
      <c r="C20" s="213"/>
      <c r="D20" s="139" t="s">
        <v>1211</v>
      </c>
      <c r="E20" s="139" t="s">
        <v>1209</v>
      </c>
      <c r="F20" s="139" t="s">
        <v>1217</v>
      </c>
      <c r="G20" s="140">
        <v>0</v>
      </c>
      <c r="H20" s="140">
        <v>0</v>
      </c>
      <c r="I20" s="140">
        <v>0</v>
      </c>
      <c r="J20" s="140">
        <v>0</v>
      </c>
      <c r="K20" s="140">
        <v>0</v>
      </c>
      <c r="L20" s="140">
        <v>31</v>
      </c>
      <c r="M20" s="141">
        <v>13</v>
      </c>
      <c r="N20" s="142">
        <f t="shared" si="0"/>
        <v>44</v>
      </c>
    </row>
    <row r="21" spans="1:14" ht="15.5" x14ac:dyDescent="0.3">
      <c r="A21" s="213"/>
      <c r="B21" s="213"/>
      <c r="C21" s="213"/>
      <c r="D21" s="139" t="s">
        <v>1213</v>
      </c>
      <c r="E21" s="139" t="s">
        <v>1209</v>
      </c>
      <c r="F21" s="139" t="s">
        <v>1218</v>
      </c>
      <c r="G21" s="140">
        <v>0</v>
      </c>
      <c r="H21" s="140">
        <v>0</v>
      </c>
      <c r="I21" s="140">
        <v>0</v>
      </c>
      <c r="J21" s="140">
        <v>0</v>
      </c>
      <c r="K21" s="140">
        <v>10</v>
      </c>
      <c r="L21" s="140">
        <v>15</v>
      </c>
      <c r="M21" s="141">
        <v>12</v>
      </c>
      <c r="N21" s="142">
        <f t="shared" si="0"/>
        <v>37</v>
      </c>
    </row>
    <row r="22" spans="1:14" ht="31" x14ac:dyDescent="0.3">
      <c r="A22" s="139" t="s">
        <v>1219</v>
      </c>
      <c r="B22" s="139" t="s">
        <v>1220</v>
      </c>
      <c r="C22" s="139" t="s">
        <v>21</v>
      </c>
      <c r="D22" s="139" t="s">
        <v>21</v>
      </c>
      <c r="E22" s="139" t="s">
        <v>1221</v>
      </c>
      <c r="F22" s="139" t="s">
        <v>1222</v>
      </c>
      <c r="G22" s="140">
        <v>0</v>
      </c>
      <c r="H22" s="140">
        <v>0</v>
      </c>
      <c r="I22" s="140">
        <v>0</v>
      </c>
      <c r="J22" s="140">
        <v>858</v>
      </c>
      <c r="K22" s="140">
        <v>1400</v>
      </c>
      <c r="L22" s="140">
        <v>1600</v>
      </c>
      <c r="M22" s="141">
        <v>4770</v>
      </c>
      <c r="N22" s="142">
        <f t="shared" si="0"/>
        <v>8628</v>
      </c>
    </row>
    <row r="23" spans="1:14" ht="31" x14ac:dyDescent="0.35">
      <c r="A23" s="213" t="s">
        <v>1223</v>
      </c>
      <c r="B23" s="213" t="s">
        <v>1224</v>
      </c>
      <c r="C23" s="139" t="s">
        <v>1225</v>
      </c>
      <c r="D23" s="139" t="s">
        <v>21</v>
      </c>
      <c r="E23" s="139" t="s">
        <v>1226</v>
      </c>
      <c r="F23" s="143" t="s">
        <v>1227</v>
      </c>
      <c r="G23" s="140">
        <v>0</v>
      </c>
      <c r="H23" s="140">
        <v>0</v>
      </c>
      <c r="I23" s="140">
        <v>0</v>
      </c>
      <c r="J23" s="140">
        <v>0</v>
      </c>
      <c r="K23" s="140">
        <v>0</v>
      </c>
      <c r="L23" s="140">
        <v>0</v>
      </c>
      <c r="M23" s="141">
        <v>32.258099999999999</v>
      </c>
      <c r="N23" s="142">
        <f t="shared" si="0"/>
        <v>32.258099999999999</v>
      </c>
    </row>
    <row r="24" spans="1:14" ht="31" x14ac:dyDescent="0.35">
      <c r="A24" s="213"/>
      <c r="B24" s="213"/>
      <c r="C24" s="139" t="s">
        <v>1228</v>
      </c>
      <c r="D24" s="139" t="s">
        <v>21</v>
      </c>
      <c r="E24" s="139" t="s">
        <v>1226</v>
      </c>
      <c r="F24" s="143" t="s">
        <v>1229</v>
      </c>
      <c r="G24" s="140">
        <v>0</v>
      </c>
      <c r="H24" s="140">
        <v>0</v>
      </c>
      <c r="I24" s="140">
        <v>0</v>
      </c>
      <c r="J24" s="140">
        <v>0</v>
      </c>
      <c r="K24" s="140">
        <v>0</v>
      </c>
      <c r="L24" s="140">
        <v>0</v>
      </c>
      <c r="M24" s="141">
        <v>46.006799999999991</v>
      </c>
      <c r="N24" s="142">
        <f t="shared" si="0"/>
        <v>46.006799999999991</v>
      </c>
    </row>
    <row r="25" spans="1:14" ht="31" x14ac:dyDescent="0.3">
      <c r="A25" s="213"/>
      <c r="B25" s="213"/>
      <c r="C25" s="139" t="s">
        <v>1230</v>
      </c>
      <c r="D25" s="139" t="s">
        <v>21</v>
      </c>
      <c r="E25" s="139" t="s">
        <v>1226</v>
      </c>
      <c r="F25" s="139"/>
      <c r="G25" s="140">
        <v>0</v>
      </c>
      <c r="H25" s="140">
        <v>0</v>
      </c>
      <c r="I25" s="140">
        <v>0</v>
      </c>
      <c r="J25" s="140">
        <v>0</v>
      </c>
      <c r="K25" s="140">
        <v>0</v>
      </c>
      <c r="L25" s="140">
        <v>0</v>
      </c>
      <c r="M25" s="141">
        <v>0</v>
      </c>
      <c r="N25" s="142">
        <f t="shared" si="0"/>
        <v>0</v>
      </c>
    </row>
    <row r="26" spans="1:14" ht="15.5" x14ac:dyDescent="0.3">
      <c r="A26" s="213" t="s">
        <v>1231</v>
      </c>
      <c r="B26" s="213" t="s">
        <v>1232</v>
      </c>
      <c r="C26" s="139" t="s">
        <v>1208</v>
      </c>
      <c r="D26" s="139" t="s">
        <v>21</v>
      </c>
      <c r="E26" s="139" t="s">
        <v>1209</v>
      </c>
      <c r="F26" s="139" t="s">
        <v>1233</v>
      </c>
      <c r="G26" s="140">
        <v>0</v>
      </c>
      <c r="H26" s="140">
        <v>0</v>
      </c>
      <c r="I26" s="140">
        <v>0</v>
      </c>
      <c r="J26" s="140">
        <v>11</v>
      </c>
      <c r="K26" s="140">
        <v>70</v>
      </c>
      <c r="L26" s="140">
        <v>108</v>
      </c>
      <c r="M26" s="141">
        <v>231</v>
      </c>
      <c r="N26" s="142">
        <f t="shared" si="0"/>
        <v>420</v>
      </c>
    </row>
    <row r="27" spans="1:14" ht="15.5" x14ac:dyDescent="0.3">
      <c r="A27" s="213"/>
      <c r="B27" s="213"/>
      <c r="C27" s="139" t="s">
        <v>1211</v>
      </c>
      <c r="D27" s="139" t="s">
        <v>21</v>
      </c>
      <c r="E27" s="139" t="s">
        <v>1209</v>
      </c>
      <c r="F27" s="139" t="s">
        <v>1234</v>
      </c>
      <c r="G27" s="140">
        <v>0</v>
      </c>
      <c r="H27" s="140">
        <v>0</v>
      </c>
      <c r="I27" s="140">
        <v>0</v>
      </c>
      <c r="J27" s="140">
        <v>4</v>
      </c>
      <c r="K27" s="140">
        <v>25</v>
      </c>
      <c r="L27" s="140">
        <v>42</v>
      </c>
      <c r="M27" s="141">
        <v>61</v>
      </c>
      <c r="N27" s="142">
        <f t="shared" si="0"/>
        <v>132</v>
      </c>
    </row>
    <row r="28" spans="1:14" ht="15.5" x14ac:dyDescent="0.3">
      <c r="A28" s="213"/>
      <c r="B28" s="213"/>
      <c r="C28" s="139" t="s">
        <v>1213</v>
      </c>
      <c r="D28" s="139" t="s">
        <v>21</v>
      </c>
      <c r="E28" s="139" t="s">
        <v>1209</v>
      </c>
      <c r="F28" s="139" t="s">
        <v>1235</v>
      </c>
      <c r="G28" s="140">
        <v>0</v>
      </c>
      <c r="H28" s="140">
        <v>0</v>
      </c>
      <c r="I28" s="140">
        <v>0</v>
      </c>
      <c r="J28" s="140">
        <v>3</v>
      </c>
      <c r="K28" s="140">
        <v>32</v>
      </c>
      <c r="L28" s="140">
        <v>26</v>
      </c>
      <c r="M28" s="141">
        <v>70</v>
      </c>
      <c r="N28" s="142">
        <f t="shared" si="0"/>
        <v>131</v>
      </c>
    </row>
    <row r="29" spans="1:14" ht="15.5" x14ac:dyDescent="0.3">
      <c r="A29" s="213" t="s">
        <v>1236</v>
      </c>
      <c r="B29" s="213" t="s">
        <v>1237</v>
      </c>
      <c r="C29" s="139" t="s">
        <v>1238</v>
      </c>
      <c r="D29" s="139" t="s">
        <v>21</v>
      </c>
      <c r="E29" s="139" t="s">
        <v>1201</v>
      </c>
      <c r="F29" s="139" t="s">
        <v>1239</v>
      </c>
      <c r="G29" s="140">
        <v>0</v>
      </c>
      <c r="H29" s="140">
        <v>0</v>
      </c>
      <c r="I29" s="140">
        <v>0</v>
      </c>
      <c r="J29" s="140">
        <v>0</v>
      </c>
      <c r="K29" s="140">
        <v>3</v>
      </c>
      <c r="L29" s="140">
        <v>2</v>
      </c>
      <c r="M29" s="141">
        <v>10</v>
      </c>
      <c r="N29" s="142">
        <f t="shared" si="0"/>
        <v>15</v>
      </c>
    </row>
    <row r="30" spans="1:14" ht="31" x14ac:dyDescent="0.3">
      <c r="A30" s="213"/>
      <c r="B30" s="213"/>
      <c r="C30" s="139" t="s">
        <v>1240</v>
      </c>
      <c r="D30" s="139" t="s">
        <v>21</v>
      </c>
      <c r="E30" s="139" t="s">
        <v>1201</v>
      </c>
      <c r="F30" s="139" t="s">
        <v>1241</v>
      </c>
      <c r="G30" s="140">
        <v>0</v>
      </c>
      <c r="H30" s="140">
        <v>0</v>
      </c>
      <c r="I30" s="140">
        <v>0</v>
      </c>
      <c r="J30" s="140">
        <v>0</v>
      </c>
      <c r="K30" s="140">
        <v>0</v>
      </c>
      <c r="L30" s="140">
        <v>0</v>
      </c>
      <c r="M30" s="141">
        <v>1</v>
      </c>
      <c r="N30" s="142">
        <f t="shared" si="0"/>
        <v>1</v>
      </c>
    </row>
    <row r="31" spans="1:14" ht="15.5" x14ac:dyDescent="0.3">
      <c r="A31" s="213"/>
      <c r="B31" s="213"/>
      <c r="C31" s="139" t="s">
        <v>1242</v>
      </c>
      <c r="D31" s="139" t="s">
        <v>21</v>
      </c>
      <c r="E31" s="139" t="s">
        <v>1201</v>
      </c>
      <c r="F31" s="139" t="s">
        <v>1243</v>
      </c>
      <c r="G31" s="140">
        <v>0</v>
      </c>
      <c r="H31" s="140">
        <v>0</v>
      </c>
      <c r="I31" s="140">
        <v>0</v>
      </c>
      <c r="J31" s="140">
        <v>0</v>
      </c>
      <c r="K31" s="140">
        <v>33</v>
      </c>
      <c r="L31" s="140">
        <v>129</v>
      </c>
      <c r="M31" s="141">
        <v>1336</v>
      </c>
      <c r="N31" s="142">
        <f t="shared" si="0"/>
        <v>1498</v>
      </c>
    </row>
    <row r="32" spans="1:14" ht="31" x14ac:dyDescent="0.3">
      <c r="A32" s="213"/>
      <c r="B32" s="213"/>
      <c r="C32" s="139" t="s">
        <v>1240</v>
      </c>
      <c r="D32" s="139" t="s">
        <v>21</v>
      </c>
      <c r="E32" s="139" t="s">
        <v>1201</v>
      </c>
      <c r="F32" s="139" t="s">
        <v>1244</v>
      </c>
      <c r="G32" s="140">
        <v>0</v>
      </c>
      <c r="H32" s="140">
        <v>0</v>
      </c>
      <c r="I32" s="140">
        <v>0</v>
      </c>
      <c r="J32" s="140">
        <v>0</v>
      </c>
      <c r="K32" s="140">
        <v>0</v>
      </c>
      <c r="L32" s="140">
        <v>0</v>
      </c>
      <c r="M32" s="141">
        <v>551</v>
      </c>
      <c r="N32" s="142">
        <f t="shared" si="0"/>
        <v>551</v>
      </c>
    </row>
    <row r="33" spans="1:14" ht="15.5" x14ac:dyDescent="0.3">
      <c r="A33" s="213"/>
      <c r="B33" s="213"/>
      <c r="C33" s="139" t="s">
        <v>1245</v>
      </c>
      <c r="D33" s="139" t="s">
        <v>21</v>
      </c>
      <c r="E33" s="139" t="s">
        <v>1201</v>
      </c>
      <c r="F33" s="139" t="s">
        <v>1246</v>
      </c>
      <c r="G33" s="140">
        <v>0</v>
      </c>
      <c r="H33" s="140">
        <v>0</v>
      </c>
      <c r="I33" s="140">
        <v>0</v>
      </c>
      <c r="J33" s="140">
        <v>2</v>
      </c>
      <c r="K33" s="140">
        <v>198</v>
      </c>
      <c r="L33" s="140">
        <v>1494</v>
      </c>
      <c r="M33" s="141">
        <v>5190</v>
      </c>
      <c r="N33" s="142">
        <f t="shared" si="0"/>
        <v>6884</v>
      </c>
    </row>
    <row r="34" spans="1:14" ht="31" x14ac:dyDescent="0.3">
      <c r="A34" s="213"/>
      <c r="B34" s="213"/>
      <c r="C34" s="139" t="s">
        <v>1240</v>
      </c>
      <c r="D34" s="139" t="s">
        <v>21</v>
      </c>
      <c r="E34" s="139" t="s">
        <v>1201</v>
      </c>
      <c r="F34" s="139" t="s">
        <v>1247</v>
      </c>
      <c r="G34" s="140">
        <v>0</v>
      </c>
      <c r="H34" s="140">
        <v>0</v>
      </c>
      <c r="I34" s="140">
        <v>0</v>
      </c>
      <c r="J34" s="140">
        <v>0</v>
      </c>
      <c r="K34" s="140">
        <v>0</v>
      </c>
      <c r="L34" s="140">
        <v>9</v>
      </c>
      <c r="M34" s="141">
        <v>1342</v>
      </c>
      <c r="N34" s="142">
        <f t="shared" si="0"/>
        <v>1351</v>
      </c>
    </row>
    <row r="35" spans="1:14" ht="15.5" x14ac:dyDescent="0.3">
      <c r="A35" s="213"/>
      <c r="B35" s="213"/>
      <c r="C35" s="139" t="s">
        <v>1248</v>
      </c>
      <c r="D35" s="139" t="s">
        <v>21</v>
      </c>
      <c r="E35" s="139" t="s">
        <v>1201</v>
      </c>
      <c r="F35" s="139" t="s">
        <v>1249</v>
      </c>
      <c r="G35" s="140">
        <v>0</v>
      </c>
      <c r="H35" s="140">
        <v>0</v>
      </c>
      <c r="I35" s="140">
        <v>0</v>
      </c>
      <c r="J35" s="140">
        <v>0</v>
      </c>
      <c r="K35" s="140">
        <v>83</v>
      </c>
      <c r="L35" s="140">
        <v>417</v>
      </c>
      <c r="M35" s="141">
        <v>1140</v>
      </c>
      <c r="N35" s="142">
        <f t="shared" si="0"/>
        <v>1640</v>
      </c>
    </row>
    <row r="36" spans="1:14" ht="31" x14ac:dyDescent="0.3">
      <c r="A36" s="213"/>
      <c r="B36" s="213"/>
      <c r="C36" s="139" t="s">
        <v>1240</v>
      </c>
      <c r="D36" s="139" t="s">
        <v>21</v>
      </c>
      <c r="E36" s="139" t="s">
        <v>1201</v>
      </c>
      <c r="F36" s="139" t="s">
        <v>1250</v>
      </c>
      <c r="G36" s="140">
        <v>0</v>
      </c>
      <c r="H36" s="140">
        <v>0</v>
      </c>
      <c r="I36" s="140">
        <v>0</v>
      </c>
      <c r="J36" s="140">
        <v>0</v>
      </c>
      <c r="K36" s="140">
        <v>0</v>
      </c>
      <c r="L36" s="140">
        <v>2</v>
      </c>
      <c r="M36" s="141">
        <v>234</v>
      </c>
      <c r="N36" s="142">
        <f t="shared" si="0"/>
        <v>236</v>
      </c>
    </row>
    <row r="37" spans="1:14" ht="15.5" x14ac:dyDescent="0.3">
      <c r="A37" s="213"/>
      <c r="B37" s="213"/>
      <c r="C37" s="139" t="s">
        <v>1251</v>
      </c>
      <c r="D37" s="139" t="s">
        <v>21</v>
      </c>
      <c r="E37" s="139" t="s">
        <v>1201</v>
      </c>
      <c r="F37" s="139" t="s">
        <v>1252</v>
      </c>
      <c r="G37" s="140">
        <v>0</v>
      </c>
      <c r="H37" s="140">
        <v>0</v>
      </c>
      <c r="I37" s="140">
        <v>0</v>
      </c>
      <c r="J37" s="140">
        <v>0</v>
      </c>
      <c r="K37" s="140">
        <v>0</v>
      </c>
      <c r="L37" s="140">
        <v>2</v>
      </c>
      <c r="M37" s="141">
        <v>16</v>
      </c>
      <c r="N37" s="142">
        <f t="shared" si="0"/>
        <v>18</v>
      </c>
    </row>
    <row r="38" spans="1:14" ht="31" x14ac:dyDescent="0.3">
      <c r="A38" s="213"/>
      <c r="B38" s="213"/>
      <c r="C38" s="139" t="s">
        <v>1240</v>
      </c>
      <c r="D38" s="139" t="s">
        <v>21</v>
      </c>
      <c r="E38" s="139" t="s">
        <v>1201</v>
      </c>
      <c r="F38" s="139" t="s">
        <v>1253</v>
      </c>
      <c r="G38" s="140">
        <v>0</v>
      </c>
      <c r="H38" s="140">
        <v>0</v>
      </c>
      <c r="I38" s="140">
        <v>0</v>
      </c>
      <c r="J38" s="140">
        <v>0</v>
      </c>
      <c r="K38" s="140">
        <v>0</v>
      </c>
      <c r="L38" s="140">
        <v>0</v>
      </c>
      <c r="M38" s="141">
        <v>5</v>
      </c>
      <c r="N38" s="142">
        <f t="shared" si="0"/>
        <v>5</v>
      </c>
    </row>
    <row r="39" spans="1:14" ht="15.5" x14ac:dyDescent="0.3">
      <c r="A39" s="213"/>
      <c r="B39" s="213"/>
      <c r="C39" s="139" t="s">
        <v>1254</v>
      </c>
      <c r="D39" s="139" t="s">
        <v>21</v>
      </c>
      <c r="E39" s="139" t="s">
        <v>1201</v>
      </c>
      <c r="F39" s="139" t="s">
        <v>1255</v>
      </c>
      <c r="G39" s="140">
        <v>0</v>
      </c>
      <c r="H39" s="140">
        <v>0</v>
      </c>
      <c r="I39" s="140">
        <v>0</v>
      </c>
      <c r="J39" s="140">
        <v>1</v>
      </c>
      <c r="K39" s="140">
        <v>80</v>
      </c>
      <c r="L39" s="140">
        <v>503</v>
      </c>
      <c r="M39" s="141">
        <v>2096</v>
      </c>
      <c r="N39" s="142">
        <f t="shared" si="0"/>
        <v>2680</v>
      </c>
    </row>
    <row r="40" spans="1:14" ht="31" x14ac:dyDescent="0.3">
      <c r="A40" s="213"/>
      <c r="B40" s="213"/>
      <c r="C40" s="139" t="s">
        <v>1240</v>
      </c>
      <c r="D40" s="139" t="s">
        <v>21</v>
      </c>
      <c r="E40" s="139" t="s">
        <v>1201</v>
      </c>
      <c r="F40" s="139" t="s">
        <v>1256</v>
      </c>
      <c r="G40" s="140">
        <v>0</v>
      </c>
      <c r="H40" s="140">
        <v>0</v>
      </c>
      <c r="I40" s="140">
        <v>0</v>
      </c>
      <c r="J40" s="140">
        <v>0</v>
      </c>
      <c r="K40" s="140">
        <v>0</v>
      </c>
      <c r="L40" s="140">
        <v>0</v>
      </c>
      <c r="M40" s="141">
        <v>697</v>
      </c>
      <c r="N40" s="142">
        <f t="shared" si="0"/>
        <v>697</v>
      </c>
    </row>
    <row r="41" spans="1:14" ht="15.5" x14ac:dyDescent="0.3">
      <c r="A41" s="213"/>
      <c r="B41" s="213"/>
      <c r="C41" s="139" t="s">
        <v>1257</v>
      </c>
      <c r="D41" s="139" t="s">
        <v>21</v>
      </c>
      <c r="E41" s="139" t="s">
        <v>1201</v>
      </c>
      <c r="F41" s="139" t="s">
        <v>1258</v>
      </c>
      <c r="G41" s="140">
        <v>0</v>
      </c>
      <c r="H41" s="140">
        <v>0</v>
      </c>
      <c r="I41" s="140">
        <v>0</v>
      </c>
      <c r="J41" s="140">
        <v>5</v>
      </c>
      <c r="K41" s="140">
        <v>934</v>
      </c>
      <c r="L41" s="140">
        <v>8511</v>
      </c>
      <c r="M41" s="141">
        <v>19232</v>
      </c>
      <c r="N41" s="142">
        <f t="shared" si="0"/>
        <v>28682</v>
      </c>
    </row>
    <row r="42" spans="1:14" ht="31" x14ac:dyDescent="0.3">
      <c r="A42" s="213"/>
      <c r="B42" s="213"/>
      <c r="C42" s="139" t="s">
        <v>1240</v>
      </c>
      <c r="D42" s="139" t="s">
        <v>21</v>
      </c>
      <c r="E42" s="139" t="s">
        <v>1201</v>
      </c>
      <c r="F42" s="139" t="s">
        <v>1259</v>
      </c>
      <c r="G42" s="140">
        <v>0</v>
      </c>
      <c r="H42" s="140">
        <v>0</v>
      </c>
      <c r="I42" s="140">
        <v>0</v>
      </c>
      <c r="J42" s="140">
        <v>0</v>
      </c>
      <c r="K42" s="140">
        <v>0</v>
      </c>
      <c r="L42" s="140">
        <v>9</v>
      </c>
      <c r="M42" s="141">
        <v>2815</v>
      </c>
      <c r="N42" s="142">
        <f t="shared" si="0"/>
        <v>2824</v>
      </c>
    </row>
    <row r="43" spans="1:14" ht="15.5" x14ac:dyDescent="0.3">
      <c r="A43" s="213"/>
      <c r="B43" s="213"/>
      <c r="C43" s="139" t="s">
        <v>1260</v>
      </c>
      <c r="D43" s="139" t="s">
        <v>21</v>
      </c>
      <c r="E43" s="139" t="s">
        <v>1201</v>
      </c>
      <c r="F43" s="139" t="s">
        <v>1261</v>
      </c>
      <c r="G43" s="140">
        <v>0</v>
      </c>
      <c r="H43" s="140">
        <v>0</v>
      </c>
      <c r="I43" s="140">
        <v>0</v>
      </c>
      <c r="J43" s="140">
        <v>0</v>
      </c>
      <c r="K43" s="140">
        <v>245</v>
      </c>
      <c r="L43" s="140">
        <v>3079</v>
      </c>
      <c r="M43" s="141">
        <v>5993</v>
      </c>
      <c r="N43" s="142">
        <f t="shared" si="0"/>
        <v>9317</v>
      </c>
    </row>
    <row r="44" spans="1:14" ht="31" x14ac:dyDescent="0.3">
      <c r="A44" s="213"/>
      <c r="B44" s="213"/>
      <c r="C44" s="139" t="s">
        <v>1240</v>
      </c>
      <c r="D44" s="139" t="s">
        <v>21</v>
      </c>
      <c r="E44" s="139" t="s">
        <v>1201</v>
      </c>
      <c r="F44" s="139" t="s">
        <v>1262</v>
      </c>
      <c r="G44" s="140">
        <v>0</v>
      </c>
      <c r="H44" s="140">
        <v>0</v>
      </c>
      <c r="I44" s="140">
        <v>0</v>
      </c>
      <c r="J44" s="140">
        <v>0</v>
      </c>
      <c r="K44" s="140">
        <v>0</v>
      </c>
      <c r="L44" s="140">
        <v>1</v>
      </c>
      <c r="M44" s="141">
        <v>733</v>
      </c>
      <c r="N44" s="142">
        <f t="shared" si="0"/>
        <v>734</v>
      </c>
    </row>
    <row r="45" spans="1:14" ht="15.5" x14ac:dyDescent="0.3">
      <c r="A45" s="213"/>
      <c r="B45" s="213"/>
      <c r="C45" s="139" t="s">
        <v>1263</v>
      </c>
      <c r="D45" s="139" t="s">
        <v>21</v>
      </c>
      <c r="E45" s="139" t="s">
        <v>1201</v>
      </c>
      <c r="F45" s="139"/>
      <c r="G45" s="140">
        <v>0</v>
      </c>
      <c r="H45" s="140">
        <v>0</v>
      </c>
      <c r="I45" s="140">
        <v>0</v>
      </c>
      <c r="J45" s="140">
        <v>0</v>
      </c>
      <c r="K45" s="140">
        <v>0</v>
      </c>
      <c r="L45" s="140">
        <v>0</v>
      </c>
      <c r="M45" s="141">
        <v>0</v>
      </c>
      <c r="N45" s="142">
        <f t="shared" si="0"/>
        <v>0</v>
      </c>
    </row>
    <row r="46" spans="1:14" ht="31" x14ac:dyDescent="0.3">
      <c r="A46" s="213"/>
      <c r="B46" s="213"/>
      <c r="C46" s="139" t="s">
        <v>1240</v>
      </c>
      <c r="D46" s="139" t="s">
        <v>21</v>
      </c>
      <c r="E46" s="139" t="s">
        <v>1201</v>
      </c>
      <c r="F46" s="139"/>
      <c r="G46" s="140">
        <v>0</v>
      </c>
      <c r="H46" s="140">
        <v>0</v>
      </c>
      <c r="I46" s="140">
        <v>0</v>
      </c>
      <c r="J46" s="140">
        <v>0</v>
      </c>
      <c r="K46" s="140">
        <v>0</v>
      </c>
      <c r="L46" s="140">
        <v>0</v>
      </c>
      <c r="M46" s="141">
        <v>0</v>
      </c>
      <c r="N46" s="142">
        <f t="shared" si="0"/>
        <v>0</v>
      </c>
    </row>
    <row r="47" spans="1:14" ht="15.5" x14ac:dyDescent="0.3">
      <c r="A47" s="213"/>
      <c r="B47" s="213"/>
      <c r="C47" s="139" t="s">
        <v>1264</v>
      </c>
      <c r="D47" s="139" t="s">
        <v>21</v>
      </c>
      <c r="E47" s="139" t="s">
        <v>1201</v>
      </c>
      <c r="F47" s="139"/>
      <c r="G47" s="140">
        <v>0</v>
      </c>
      <c r="H47" s="140">
        <v>0</v>
      </c>
      <c r="I47" s="140">
        <v>0</v>
      </c>
      <c r="J47" s="140">
        <v>0</v>
      </c>
      <c r="K47" s="140">
        <v>0</v>
      </c>
      <c r="L47" s="140">
        <v>0</v>
      </c>
      <c r="M47" s="141">
        <v>0</v>
      </c>
      <c r="N47" s="142">
        <f t="shared" si="0"/>
        <v>0</v>
      </c>
    </row>
    <row r="48" spans="1:14" ht="31" x14ac:dyDescent="0.3">
      <c r="A48" s="213"/>
      <c r="B48" s="213"/>
      <c r="C48" s="139" t="s">
        <v>1240</v>
      </c>
      <c r="D48" s="139" t="s">
        <v>21</v>
      </c>
      <c r="E48" s="139" t="s">
        <v>1201</v>
      </c>
      <c r="F48" s="139"/>
      <c r="G48" s="140">
        <v>0</v>
      </c>
      <c r="H48" s="140">
        <v>0</v>
      </c>
      <c r="I48" s="140">
        <v>0</v>
      </c>
      <c r="J48" s="140">
        <v>0</v>
      </c>
      <c r="K48" s="140">
        <v>0</v>
      </c>
      <c r="L48" s="140">
        <v>0</v>
      </c>
      <c r="M48" s="141">
        <v>0</v>
      </c>
      <c r="N48" s="142">
        <f t="shared" si="0"/>
        <v>0</v>
      </c>
    </row>
    <row r="49" spans="1:14" ht="15.5" x14ac:dyDescent="0.3">
      <c r="A49" s="213"/>
      <c r="B49" s="213"/>
      <c r="C49" s="139" t="s">
        <v>1265</v>
      </c>
      <c r="D49" s="139" t="s">
        <v>21</v>
      </c>
      <c r="E49" s="139" t="s">
        <v>1201</v>
      </c>
      <c r="F49" s="139"/>
      <c r="G49" s="140">
        <v>0</v>
      </c>
      <c r="H49" s="140">
        <v>0</v>
      </c>
      <c r="I49" s="140">
        <v>0</v>
      </c>
      <c r="J49" s="140">
        <v>0</v>
      </c>
      <c r="K49" s="140">
        <v>0</v>
      </c>
      <c r="L49" s="140">
        <v>0</v>
      </c>
      <c r="M49" s="141">
        <v>0</v>
      </c>
      <c r="N49" s="142">
        <f t="shared" si="0"/>
        <v>0</v>
      </c>
    </row>
    <row r="50" spans="1:14" ht="31" x14ac:dyDescent="0.3">
      <c r="A50" s="213"/>
      <c r="B50" s="213"/>
      <c r="C50" s="139" t="s">
        <v>1240</v>
      </c>
      <c r="D50" s="139" t="s">
        <v>21</v>
      </c>
      <c r="E50" s="139" t="s">
        <v>1201</v>
      </c>
      <c r="F50" s="139"/>
      <c r="G50" s="140">
        <v>0</v>
      </c>
      <c r="H50" s="140">
        <v>0</v>
      </c>
      <c r="I50" s="140">
        <v>0</v>
      </c>
      <c r="J50" s="140">
        <v>0</v>
      </c>
      <c r="K50" s="140">
        <v>0</v>
      </c>
      <c r="L50" s="140">
        <v>0</v>
      </c>
      <c r="M50" s="141">
        <v>0</v>
      </c>
      <c r="N50" s="142">
        <f t="shared" si="0"/>
        <v>0</v>
      </c>
    </row>
    <row r="51" spans="1:14" ht="15.5" x14ac:dyDescent="0.3">
      <c r="A51" s="213"/>
      <c r="B51" s="213"/>
      <c r="C51" s="139" t="s">
        <v>1266</v>
      </c>
      <c r="D51" s="139" t="s">
        <v>21</v>
      </c>
      <c r="E51" s="139" t="s">
        <v>1201</v>
      </c>
      <c r="F51" s="139"/>
      <c r="G51" s="140">
        <v>0</v>
      </c>
      <c r="H51" s="140">
        <v>0</v>
      </c>
      <c r="I51" s="140">
        <v>0</v>
      </c>
      <c r="J51" s="140">
        <v>0</v>
      </c>
      <c r="K51" s="140">
        <v>0</v>
      </c>
      <c r="L51" s="140">
        <v>0</v>
      </c>
      <c r="M51" s="141">
        <v>0</v>
      </c>
      <c r="N51" s="142">
        <f t="shared" si="0"/>
        <v>0</v>
      </c>
    </row>
    <row r="52" spans="1:14" ht="31" x14ac:dyDescent="0.3">
      <c r="A52" s="213"/>
      <c r="B52" s="213"/>
      <c r="C52" s="139" t="s">
        <v>1240</v>
      </c>
      <c r="D52" s="139" t="s">
        <v>21</v>
      </c>
      <c r="E52" s="139" t="s">
        <v>1201</v>
      </c>
      <c r="F52" s="139"/>
      <c r="G52" s="140">
        <v>0</v>
      </c>
      <c r="H52" s="140">
        <v>0</v>
      </c>
      <c r="I52" s="140">
        <v>0</v>
      </c>
      <c r="J52" s="140">
        <v>0</v>
      </c>
      <c r="K52" s="140">
        <v>0</v>
      </c>
      <c r="L52" s="140">
        <v>0</v>
      </c>
      <c r="M52" s="141">
        <v>0</v>
      </c>
      <c r="N52" s="142">
        <f t="shared" si="0"/>
        <v>0</v>
      </c>
    </row>
    <row r="53" spans="1:14" ht="15.5" x14ac:dyDescent="0.3">
      <c r="A53" s="213" t="s">
        <v>1267</v>
      </c>
      <c r="B53" s="213" t="s">
        <v>1268</v>
      </c>
      <c r="C53" s="139" t="s">
        <v>1238</v>
      </c>
      <c r="D53" s="139" t="s">
        <v>21</v>
      </c>
      <c r="E53" s="139" t="s">
        <v>1201</v>
      </c>
      <c r="F53" s="139" t="s">
        <v>1269</v>
      </c>
      <c r="G53" s="140">
        <v>0</v>
      </c>
      <c r="H53" s="140">
        <v>0</v>
      </c>
      <c r="I53" s="140">
        <v>0</v>
      </c>
      <c r="J53" s="140">
        <v>0</v>
      </c>
      <c r="K53" s="140">
        <v>3</v>
      </c>
      <c r="L53" s="140">
        <v>0</v>
      </c>
      <c r="M53" s="141">
        <v>5</v>
      </c>
      <c r="N53" s="142">
        <f t="shared" si="0"/>
        <v>8</v>
      </c>
    </row>
    <row r="54" spans="1:14" ht="15.5" x14ac:dyDescent="0.3">
      <c r="A54" s="213"/>
      <c r="B54" s="213"/>
      <c r="C54" s="139" t="s">
        <v>1242</v>
      </c>
      <c r="D54" s="139" t="s">
        <v>21</v>
      </c>
      <c r="E54" s="139" t="s">
        <v>1201</v>
      </c>
      <c r="F54" s="139" t="s">
        <v>1270</v>
      </c>
      <c r="G54" s="140">
        <v>0</v>
      </c>
      <c r="H54" s="140">
        <v>0</v>
      </c>
      <c r="I54" s="140">
        <v>0</v>
      </c>
      <c r="J54" s="140">
        <v>0</v>
      </c>
      <c r="K54" s="140">
        <v>11</v>
      </c>
      <c r="L54" s="140">
        <v>0</v>
      </c>
      <c r="M54" s="141">
        <v>446</v>
      </c>
      <c r="N54" s="142">
        <f t="shared" si="0"/>
        <v>457</v>
      </c>
    </row>
    <row r="55" spans="1:14" ht="15.5" x14ac:dyDescent="0.3">
      <c r="A55" s="213"/>
      <c r="B55" s="213"/>
      <c r="C55" s="139" t="s">
        <v>1245</v>
      </c>
      <c r="D55" s="139" t="s">
        <v>21</v>
      </c>
      <c r="E55" s="139" t="s">
        <v>1201</v>
      </c>
      <c r="F55" s="139" t="s">
        <v>1271</v>
      </c>
      <c r="G55" s="140">
        <v>0</v>
      </c>
      <c r="H55" s="140">
        <v>0</v>
      </c>
      <c r="I55" s="140">
        <v>0</v>
      </c>
      <c r="J55" s="140">
        <v>0</v>
      </c>
      <c r="K55" s="140">
        <v>51</v>
      </c>
      <c r="L55" s="140">
        <v>0</v>
      </c>
      <c r="M55" s="141">
        <v>1414</v>
      </c>
      <c r="N55" s="142">
        <f t="shared" si="0"/>
        <v>1465</v>
      </c>
    </row>
    <row r="56" spans="1:14" ht="15.5" x14ac:dyDescent="0.3">
      <c r="A56" s="213"/>
      <c r="B56" s="213"/>
      <c r="C56" s="139" t="s">
        <v>1272</v>
      </c>
      <c r="D56" s="139" t="s">
        <v>21</v>
      </c>
      <c r="E56" s="139" t="s">
        <v>1201</v>
      </c>
      <c r="F56" s="139" t="s">
        <v>1273</v>
      </c>
      <c r="G56" s="140">
        <v>0</v>
      </c>
      <c r="H56" s="140">
        <v>0</v>
      </c>
      <c r="I56" s="140">
        <v>0</v>
      </c>
      <c r="J56" s="140">
        <v>0</v>
      </c>
      <c r="K56" s="140">
        <v>46</v>
      </c>
      <c r="L56" s="140">
        <v>0</v>
      </c>
      <c r="M56" s="141">
        <v>314</v>
      </c>
      <c r="N56" s="142">
        <f t="shared" si="0"/>
        <v>360</v>
      </c>
    </row>
    <row r="57" spans="1:14" ht="15.5" x14ac:dyDescent="0.3">
      <c r="A57" s="213"/>
      <c r="B57" s="213"/>
      <c r="C57" s="139" t="s">
        <v>1251</v>
      </c>
      <c r="D57" s="139" t="s">
        <v>21</v>
      </c>
      <c r="E57" s="139" t="s">
        <v>1201</v>
      </c>
      <c r="F57" s="139" t="s">
        <v>1274</v>
      </c>
      <c r="G57" s="140">
        <v>0</v>
      </c>
      <c r="H57" s="140">
        <v>0</v>
      </c>
      <c r="I57" s="140">
        <v>0</v>
      </c>
      <c r="J57" s="140">
        <v>0</v>
      </c>
      <c r="K57" s="140">
        <v>0</v>
      </c>
      <c r="L57" s="140">
        <v>0</v>
      </c>
      <c r="M57" s="141">
        <v>4</v>
      </c>
      <c r="N57" s="142">
        <f t="shared" si="0"/>
        <v>4</v>
      </c>
    </row>
    <row r="58" spans="1:14" ht="15.5" x14ac:dyDescent="0.3">
      <c r="A58" s="213"/>
      <c r="B58" s="213"/>
      <c r="C58" s="139" t="s">
        <v>1254</v>
      </c>
      <c r="D58" s="139" t="s">
        <v>21</v>
      </c>
      <c r="E58" s="139" t="s">
        <v>1201</v>
      </c>
      <c r="F58" s="139" t="s">
        <v>1275</v>
      </c>
      <c r="G58" s="140">
        <v>0</v>
      </c>
      <c r="H58" s="140">
        <v>0</v>
      </c>
      <c r="I58" s="140">
        <v>0</v>
      </c>
      <c r="J58" s="140">
        <v>0</v>
      </c>
      <c r="K58" s="140">
        <v>27</v>
      </c>
      <c r="L58" s="140">
        <v>0</v>
      </c>
      <c r="M58" s="141">
        <v>545</v>
      </c>
      <c r="N58" s="142">
        <f t="shared" si="0"/>
        <v>572</v>
      </c>
    </row>
    <row r="59" spans="1:14" ht="15.5" x14ac:dyDescent="0.3">
      <c r="A59" s="213"/>
      <c r="B59" s="213"/>
      <c r="C59" s="139" t="s">
        <v>1257</v>
      </c>
      <c r="D59" s="139" t="s">
        <v>21</v>
      </c>
      <c r="E59" s="139" t="s">
        <v>1201</v>
      </c>
      <c r="F59" s="139" t="s">
        <v>1276</v>
      </c>
      <c r="G59" s="140">
        <v>0</v>
      </c>
      <c r="H59" s="140">
        <v>0</v>
      </c>
      <c r="I59" s="140">
        <v>0</v>
      </c>
      <c r="J59" s="140">
        <v>0</v>
      </c>
      <c r="K59" s="140">
        <v>145</v>
      </c>
      <c r="L59" s="140">
        <v>0</v>
      </c>
      <c r="M59" s="141">
        <v>2421</v>
      </c>
      <c r="N59" s="142">
        <f t="shared" si="0"/>
        <v>2566</v>
      </c>
    </row>
    <row r="60" spans="1:14" ht="15.5" x14ac:dyDescent="0.3">
      <c r="A60" s="213"/>
      <c r="B60" s="213"/>
      <c r="C60" s="139" t="s">
        <v>1277</v>
      </c>
      <c r="D60" s="139" t="s">
        <v>21</v>
      </c>
      <c r="E60" s="139" t="s">
        <v>1201</v>
      </c>
      <c r="F60" s="139" t="s">
        <v>1278</v>
      </c>
      <c r="G60" s="140">
        <v>0</v>
      </c>
      <c r="H60" s="140">
        <v>0</v>
      </c>
      <c r="I60" s="140">
        <v>0</v>
      </c>
      <c r="J60" s="140">
        <v>0</v>
      </c>
      <c r="K60" s="140">
        <v>65</v>
      </c>
      <c r="L60" s="140">
        <v>0</v>
      </c>
      <c r="M60" s="141">
        <v>691</v>
      </c>
      <c r="N60" s="142">
        <f t="shared" si="0"/>
        <v>756</v>
      </c>
    </row>
    <row r="61" spans="1:14" ht="15.5" x14ac:dyDescent="0.3">
      <c r="A61" s="213"/>
      <c r="B61" s="213"/>
      <c r="C61" s="139" t="s">
        <v>1263</v>
      </c>
      <c r="D61" s="139" t="s">
        <v>21</v>
      </c>
      <c r="E61" s="139" t="s">
        <v>1201</v>
      </c>
      <c r="F61" s="139"/>
      <c r="G61" s="140">
        <v>0</v>
      </c>
      <c r="H61" s="140">
        <v>0</v>
      </c>
      <c r="I61" s="140">
        <v>0</v>
      </c>
      <c r="J61" s="140">
        <v>0</v>
      </c>
      <c r="K61" s="140">
        <v>0</v>
      </c>
      <c r="L61" s="140">
        <v>0</v>
      </c>
      <c r="M61" s="141">
        <v>0</v>
      </c>
      <c r="N61" s="142">
        <f t="shared" si="0"/>
        <v>0</v>
      </c>
    </row>
    <row r="62" spans="1:14" ht="15.5" x14ac:dyDescent="0.3">
      <c r="A62" s="213"/>
      <c r="B62" s="213"/>
      <c r="C62" s="139" t="s">
        <v>1264</v>
      </c>
      <c r="D62" s="139" t="s">
        <v>21</v>
      </c>
      <c r="E62" s="139" t="s">
        <v>1201</v>
      </c>
      <c r="F62" s="139"/>
      <c r="G62" s="140">
        <v>0</v>
      </c>
      <c r="H62" s="140">
        <v>0</v>
      </c>
      <c r="I62" s="140">
        <v>0</v>
      </c>
      <c r="J62" s="140">
        <v>0</v>
      </c>
      <c r="K62" s="140">
        <v>0</v>
      </c>
      <c r="L62" s="140">
        <v>0</v>
      </c>
      <c r="M62" s="141">
        <v>0</v>
      </c>
      <c r="N62" s="142">
        <f t="shared" si="0"/>
        <v>0</v>
      </c>
    </row>
    <row r="63" spans="1:14" ht="15.5" x14ac:dyDescent="0.3">
      <c r="A63" s="213"/>
      <c r="B63" s="213"/>
      <c r="C63" s="139" t="s">
        <v>1265</v>
      </c>
      <c r="D63" s="139" t="s">
        <v>21</v>
      </c>
      <c r="E63" s="139" t="s">
        <v>1201</v>
      </c>
      <c r="F63" s="139"/>
      <c r="G63" s="140">
        <v>0</v>
      </c>
      <c r="H63" s="140">
        <v>0</v>
      </c>
      <c r="I63" s="140">
        <v>0</v>
      </c>
      <c r="J63" s="140">
        <v>0</v>
      </c>
      <c r="K63" s="140">
        <v>0</v>
      </c>
      <c r="L63" s="140">
        <v>0</v>
      </c>
      <c r="M63" s="141">
        <v>0</v>
      </c>
      <c r="N63" s="142">
        <f t="shared" si="0"/>
        <v>0</v>
      </c>
    </row>
    <row r="64" spans="1:14" ht="15.5" x14ac:dyDescent="0.3">
      <c r="A64" s="213"/>
      <c r="B64" s="213"/>
      <c r="C64" s="139" t="s">
        <v>1279</v>
      </c>
      <c r="D64" s="139" t="s">
        <v>21</v>
      </c>
      <c r="E64" s="139" t="s">
        <v>1201</v>
      </c>
      <c r="F64" s="139"/>
      <c r="G64" s="140">
        <v>0</v>
      </c>
      <c r="H64" s="140">
        <v>0</v>
      </c>
      <c r="I64" s="140">
        <v>0</v>
      </c>
      <c r="J64" s="140">
        <v>0</v>
      </c>
      <c r="K64" s="140">
        <v>0</v>
      </c>
      <c r="L64" s="140">
        <v>0</v>
      </c>
      <c r="M64" s="141">
        <v>0</v>
      </c>
      <c r="N64" s="142">
        <f t="shared" si="0"/>
        <v>0</v>
      </c>
    </row>
    <row r="65" spans="1:14" ht="31" x14ac:dyDescent="0.3">
      <c r="A65" s="139" t="s">
        <v>1280</v>
      </c>
      <c r="B65" s="139" t="s">
        <v>1281</v>
      </c>
      <c r="C65" s="139" t="s">
        <v>21</v>
      </c>
      <c r="D65" s="139" t="s">
        <v>21</v>
      </c>
      <c r="E65" s="139" t="s">
        <v>1282</v>
      </c>
      <c r="F65" s="139" t="s">
        <v>1283</v>
      </c>
      <c r="G65" s="140">
        <v>0</v>
      </c>
      <c r="H65" s="140">
        <v>0</v>
      </c>
      <c r="I65" s="140">
        <v>239</v>
      </c>
      <c r="J65" s="140">
        <v>0</v>
      </c>
      <c r="K65" s="140">
        <v>0</v>
      </c>
      <c r="L65" s="140">
        <v>0</v>
      </c>
      <c r="M65" s="141">
        <v>200623</v>
      </c>
      <c r="N65" s="142">
        <f t="shared" si="0"/>
        <v>200862</v>
      </c>
    </row>
    <row r="66" spans="1:14" ht="31" x14ac:dyDescent="0.3">
      <c r="A66" s="139" t="s">
        <v>1284</v>
      </c>
      <c r="B66" s="139" t="s">
        <v>1285</v>
      </c>
      <c r="C66" s="139" t="s">
        <v>21</v>
      </c>
      <c r="D66" s="139" t="s">
        <v>21</v>
      </c>
      <c r="E66" s="139" t="s">
        <v>1201</v>
      </c>
      <c r="F66" s="139"/>
      <c r="G66" s="140">
        <v>0</v>
      </c>
      <c r="H66" s="140">
        <v>0</v>
      </c>
      <c r="I66" s="140">
        <v>0</v>
      </c>
      <c r="J66" s="140">
        <v>0</v>
      </c>
      <c r="K66" s="140">
        <v>0</v>
      </c>
      <c r="L66" s="140">
        <v>0</v>
      </c>
      <c r="M66" s="141">
        <v>0</v>
      </c>
      <c r="N66" s="142">
        <f t="shared" si="0"/>
        <v>0</v>
      </c>
    </row>
    <row r="67" spans="1:14" ht="15.5" x14ac:dyDescent="0.3">
      <c r="A67" s="213" t="s">
        <v>1286</v>
      </c>
      <c r="B67" s="213" t="s">
        <v>1287</v>
      </c>
      <c r="C67" s="139" t="s">
        <v>1288</v>
      </c>
      <c r="D67" s="139" t="s">
        <v>21</v>
      </c>
      <c r="E67" s="139" t="s">
        <v>1201</v>
      </c>
      <c r="F67" s="139" t="s">
        <v>1289</v>
      </c>
      <c r="G67" s="140">
        <v>0</v>
      </c>
      <c r="H67" s="140">
        <v>0</v>
      </c>
      <c r="I67" s="140">
        <v>0</v>
      </c>
      <c r="J67" s="140">
        <v>0</v>
      </c>
      <c r="K67" s="140">
        <v>27</v>
      </c>
      <c r="L67" s="140">
        <v>0</v>
      </c>
      <c r="M67" s="141">
        <v>676</v>
      </c>
      <c r="N67" s="142">
        <f t="shared" si="0"/>
        <v>703</v>
      </c>
    </row>
    <row r="68" spans="1:14" ht="15.5" x14ac:dyDescent="0.3">
      <c r="A68" s="213"/>
      <c r="B68" s="213"/>
      <c r="C68" s="139" t="s">
        <v>1225</v>
      </c>
      <c r="D68" s="139" t="s">
        <v>21</v>
      </c>
      <c r="E68" s="139" t="s">
        <v>1201</v>
      </c>
      <c r="F68" s="139" t="s">
        <v>1290</v>
      </c>
      <c r="G68" s="140">
        <v>0</v>
      </c>
      <c r="H68" s="140">
        <v>0</v>
      </c>
      <c r="I68" s="140">
        <v>0</v>
      </c>
      <c r="J68" s="140">
        <v>0</v>
      </c>
      <c r="K68" s="140">
        <v>46</v>
      </c>
      <c r="L68" s="140">
        <v>0</v>
      </c>
      <c r="M68" s="141">
        <v>1028</v>
      </c>
      <c r="N68" s="142">
        <f t="shared" si="0"/>
        <v>1074</v>
      </c>
    </row>
    <row r="69" spans="1:14" ht="15.5" x14ac:dyDescent="0.3">
      <c r="A69" s="213"/>
      <c r="B69" s="213"/>
      <c r="C69" s="139" t="s">
        <v>1230</v>
      </c>
      <c r="D69" s="139" t="s">
        <v>21</v>
      </c>
      <c r="E69" s="139" t="s">
        <v>1201</v>
      </c>
      <c r="F69" s="139"/>
      <c r="G69" s="140">
        <v>0</v>
      </c>
      <c r="H69" s="140">
        <v>0</v>
      </c>
      <c r="I69" s="140">
        <v>0</v>
      </c>
      <c r="J69" s="140">
        <v>0</v>
      </c>
      <c r="K69" s="140">
        <v>0</v>
      </c>
      <c r="L69" s="140">
        <v>0</v>
      </c>
      <c r="M69" s="141">
        <v>0</v>
      </c>
      <c r="N69" s="142">
        <f t="shared" si="0"/>
        <v>0</v>
      </c>
    </row>
    <row r="70" spans="1:14" ht="15" customHeight="1" x14ac:dyDescent="0.3">
      <c r="A70" s="144" t="s">
        <v>1291</v>
      </c>
      <c r="B70" s="144"/>
      <c r="C70" s="144"/>
      <c r="D70" s="144"/>
      <c r="E70" s="144"/>
      <c r="F70" s="144"/>
      <c r="G70" s="144"/>
      <c r="H70" s="144"/>
      <c r="I70" s="144"/>
      <c r="J70" s="144"/>
      <c r="K70" s="144"/>
      <c r="L70" s="144"/>
      <c r="M70" s="145"/>
      <c r="N70" s="144"/>
    </row>
    <row r="71" spans="1:14" x14ac:dyDescent="0.3">
      <c r="B71" s="146"/>
      <c r="C71" s="146"/>
      <c r="D71" s="146"/>
    </row>
    <row r="72" spans="1:14" ht="20.5" x14ac:dyDescent="0.45">
      <c r="A72" s="147"/>
      <c r="B72" s="146"/>
      <c r="C72" s="148"/>
      <c r="D72" s="146"/>
      <c r="N72" s="149"/>
    </row>
    <row r="73" spans="1:14" ht="18" x14ac:dyDescent="0.3">
      <c r="A73" s="147"/>
      <c r="B73" s="146"/>
      <c r="C73" s="146"/>
      <c r="D73" s="146"/>
    </row>
    <row r="74" spans="1:14" x14ac:dyDescent="0.3">
      <c r="A74" s="150"/>
      <c r="B74" s="146"/>
      <c r="C74" s="146"/>
      <c r="D74" s="146"/>
    </row>
    <row r="75" spans="1:14" ht="14.5" x14ac:dyDescent="0.35">
      <c r="A75" s="82"/>
      <c r="B75" s="146"/>
      <c r="C75" s="146"/>
      <c r="D75" s="146"/>
    </row>
    <row r="76" spans="1:14" x14ac:dyDescent="0.3">
      <c r="B76" s="146"/>
      <c r="C76" s="146"/>
      <c r="D76" s="146"/>
    </row>
    <row r="77" spans="1:14" x14ac:dyDescent="0.3">
      <c r="B77" s="146"/>
      <c r="C77" s="146"/>
      <c r="D77" s="146"/>
    </row>
    <row r="78" spans="1:14" x14ac:dyDescent="0.3">
      <c r="B78" s="146"/>
      <c r="C78" s="146"/>
      <c r="D78" s="146"/>
    </row>
    <row r="79" spans="1:14" x14ac:dyDescent="0.3">
      <c r="B79" s="146"/>
      <c r="C79" s="146"/>
      <c r="D79" s="146"/>
    </row>
    <row r="80" spans="1:14" x14ac:dyDescent="0.3">
      <c r="B80" s="146"/>
      <c r="C80" s="146"/>
      <c r="D80" s="146"/>
    </row>
    <row r="81" spans="2:4" x14ac:dyDescent="0.3">
      <c r="B81" s="146"/>
      <c r="C81" s="146"/>
      <c r="D81" s="146"/>
    </row>
    <row r="82" spans="2:4" x14ac:dyDescent="0.3">
      <c r="B82" s="146"/>
      <c r="C82" s="146"/>
      <c r="D82" s="146"/>
    </row>
    <row r="83" spans="2:4" x14ac:dyDescent="0.3">
      <c r="B83" s="146"/>
      <c r="C83" s="146"/>
      <c r="D83" s="146"/>
    </row>
    <row r="84" spans="2:4" x14ac:dyDescent="0.3">
      <c r="B84" s="146"/>
      <c r="C84" s="146"/>
      <c r="D84" s="146"/>
    </row>
    <row r="85" spans="2:4" x14ac:dyDescent="0.3">
      <c r="B85" s="146"/>
      <c r="C85" s="146"/>
      <c r="D85" s="146"/>
    </row>
    <row r="86" spans="2:4" x14ac:dyDescent="0.3">
      <c r="B86" s="146"/>
      <c r="C86" s="146"/>
      <c r="D86" s="146"/>
    </row>
    <row r="87" spans="2:4" x14ac:dyDescent="0.3">
      <c r="B87" s="146"/>
      <c r="C87" s="146"/>
      <c r="D87" s="146"/>
    </row>
    <row r="88" spans="2:4" x14ac:dyDescent="0.3">
      <c r="B88" s="146"/>
      <c r="C88" s="146"/>
      <c r="D88" s="146"/>
    </row>
    <row r="89" spans="2:4" x14ac:dyDescent="0.3">
      <c r="B89" s="146"/>
      <c r="C89" s="146"/>
      <c r="D89" s="146"/>
    </row>
    <row r="90" spans="2:4" x14ac:dyDescent="0.3">
      <c r="B90" s="146"/>
      <c r="C90" s="146"/>
      <c r="D90" s="146"/>
    </row>
    <row r="91" spans="2:4" x14ac:dyDescent="0.3">
      <c r="B91" s="146"/>
      <c r="C91" s="146"/>
      <c r="D91" s="146"/>
    </row>
    <row r="92" spans="2:4" x14ac:dyDescent="0.3">
      <c r="B92" s="146"/>
      <c r="C92" s="146"/>
      <c r="D92" s="146"/>
    </row>
    <row r="93" spans="2:4" x14ac:dyDescent="0.3">
      <c r="B93" s="146"/>
      <c r="C93" s="146"/>
      <c r="D93" s="146"/>
    </row>
    <row r="94" spans="2:4" x14ac:dyDescent="0.3">
      <c r="B94" s="146"/>
      <c r="C94" s="146"/>
      <c r="D94" s="146"/>
    </row>
    <row r="95" spans="2:4" x14ac:dyDescent="0.3">
      <c r="B95" s="146"/>
      <c r="C95" s="146"/>
      <c r="D95" s="146"/>
    </row>
    <row r="96" spans="2:4" x14ac:dyDescent="0.3">
      <c r="B96" s="146"/>
      <c r="C96" s="146"/>
      <c r="D96" s="146"/>
    </row>
    <row r="97" spans="2:4" x14ac:dyDescent="0.3">
      <c r="B97" s="146"/>
      <c r="C97" s="146"/>
      <c r="D97" s="146"/>
    </row>
    <row r="98" spans="2:4" x14ac:dyDescent="0.3">
      <c r="B98" s="146"/>
      <c r="C98" s="146"/>
      <c r="D98" s="146"/>
    </row>
    <row r="99" spans="2:4" x14ac:dyDescent="0.3">
      <c r="B99" s="146"/>
      <c r="C99" s="146"/>
      <c r="D99" s="146"/>
    </row>
  </sheetData>
  <mergeCells count="26">
    <mergeCell ref="I1:N1"/>
    <mergeCell ref="A3:N3"/>
    <mergeCell ref="A5:A6"/>
    <mergeCell ref="B5:B6"/>
    <mergeCell ref="C5:C6"/>
    <mergeCell ref="D5:D6"/>
    <mergeCell ref="E5:E6"/>
    <mergeCell ref="G5:N5"/>
    <mergeCell ref="A9:A10"/>
    <mergeCell ref="B9:B10"/>
    <mergeCell ref="A11:A13"/>
    <mergeCell ref="B11:B13"/>
    <mergeCell ref="A16:A21"/>
    <mergeCell ref="B16:B21"/>
    <mergeCell ref="C16:C18"/>
    <mergeCell ref="C19:C21"/>
    <mergeCell ref="A23:A25"/>
    <mergeCell ref="B23:B25"/>
    <mergeCell ref="A26:A28"/>
    <mergeCell ref="B26:B28"/>
    <mergeCell ref="A29:A52"/>
    <mergeCell ref="B29:B52"/>
    <mergeCell ref="A53:A64"/>
    <mergeCell ref="B53:B64"/>
    <mergeCell ref="A67:A69"/>
    <mergeCell ref="B67:B69"/>
  </mergeCells>
  <pageMargins left="0.7" right="0.7" top="0.75" bottom="0.75" header="0.3" footer="0.3"/>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Atskaites punkti &amp; mērķi</vt:lpstr>
      <vt:lpstr>Uzraudzības rādītāji</vt:lpstr>
      <vt:lpstr>AF citi fin. avoti</vt:lpstr>
      <vt:lpstr>Kopējie rādītāji</vt:lpstr>
      <vt:lpstr>'AF citi fin. avoti'!Print_Titles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Aina Greiškāne</dc:creator>
  <cp:lastModifiedBy>Aina Greiškāne</cp:lastModifiedBy>
  <dcterms:created xsi:type="dcterms:W3CDTF">2025-01-31T12:26:03Z</dcterms:created>
  <dcterms:modified xsi:type="dcterms:W3CDTF">2025-04-30T12:20:34Z</dcterms:modified>
</cp:coreProperties>
</file>