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fud-svarc\Desktop\"/>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DPP!$A$7:$AD$139</definedName>
    <definedName name="_xlnm.Print_Area" localSheetId="0">DPP!$A$1:$AC$154</definedName>
    <definedName name="_xlnm.Print_Titles" localSheetId="0">DPP!$5:$6</definedName>
  </definedNames>
  <calcPr calcId="152511"/>
</workbook>
</file>

<file path=xl/calcChain.xml><?xml version="1.0" encoding="utf-8"?>
<calcChain xmlns="http://schemas.openxmlformats.org/spreadsheetml/2006/main">
  <c r="G96" i="23" l="1"/>
  <c r="F96" i="23" s="1"/>
  <c r="L97" i="23" l="1"/>
  <c r="G97" i="23"/>
  <c r="F97" i="23" l="1"/>
  <c r="K97" i="23" s="1"/>
  <c r="L117" i="23"/>
  <c r="G117" i="23"/>
  <c r="L86" i="23"/>
  <c r="G86" i="23"/>
  <c r="L99" i="23"/>
  <c r="G99" i="23"/>
  <c r="R97" i="23" l="1"/>
  <c r="P97" i="23"/>
  <c r="N97" i="23"/>
  <c r="F117" i="23"/>
  <c r="K117" i="23" s="1"/>
  <c r="F86" i="23"/>
  <c r="F99" i="23"/>
  <c r="K99" i="23" s="1"/>
  <c r="L85" i="23"/>
  <c r="G85" i="23"/>
  <c r="L53" i="23"/>
  <c r="G53" i="23"/>
  <c r="L52" i="23"/>
  <c r="G52" i="23"/>
  <c r="L51" i="23"/>
  <c r="G51" i="23"/>
  <c r="L60" i="23"/>
  <c r="G60" i="23"/>
  <c r="P117" i="23" l="1"/>
  <c r="R117" i="23"/>
  <c r="N117" i="23"/>
  <c r="P99" i="23"/>
  <c r="R99" i="23"/>
  <c r="R86" i="23"/>
  <c r="P86" i="23"/>
  <c r="N86" i="23"/>
  <c r="K86" i="23"/>
  <c r="N99" i="23"/>
  <c r="F85" i="23"/>
  <c r="R85" i="23" s="1"/>
  <c r="F53" i="23"/>
  <c r="K53" i="23" s="1"/>
  <c r="F51" i="23"/>
  <c r="P51" i="23" s="1"/>
  <c r="F60" i="23"/>
  <c r="K60" i="23" s="1"/>
  <c r="F52" i="23"/>
  <c r="P52" i="23" s="1"/>
  <c r="N53" i="23" l="1"/>
  <c r="R51" i="23"/>
  <c r="K85" i="23"/>
  <c r="N85" i="23"/>
  <c r="P60" i="23"/>
  <c r="P85" i="23"/>
  <c r="R52" i="23"/>
  <c r="K51" i="23"/>
  <c r="P53" i="23"/>
  <c r="R53" i="23"/>
  <c r="N52" i="23"/>
  <c r="K52" i="23"/>
  <c r="N60" i="23"/>
  <c r="R60" i="23"/>
  <c r="N51" i="23"/>
  <c r="G88" i="23" l="1"/>
  <c r="G95" i="23" l="1"/>
  <c r="F95" i="23" s="1"/>
  <c r="G94" i="23"/>
  <c r="F94" i="23" s="1"/>
  <c r="R94" i="23" s="1"/>
  <c r="L93" i="23"/>
  <c r="G93" i="23"/>
  <c r="L92" i="23"/>
  <c r="G92" i="23"/>
  <c r="R96" i="23" l="1"/>
  <c r="F92" i="23"/>
  <c r="R92" i="23" s="1"/>
  <c r="F93" i="23"/>
  <c r="P93" i="23" s="1"/>
  <c r="K94" i="23"/>
  <c r="N94" i="23"/>
  <c r="P95" i="23"/>
  <c r="N95" i="23"/>
  <c r="R95" i="23"/>
  <c r="P94" i="23"/>
  <c r="K95" i="23"/>
  <c r="R93" i="23" l="1"/>
  <c r="N93" i="23"/>
  <c r="N92" i="23"/>
  <c r="K93" i="23"/>
  <c r="P92" i="23"/>
  <c r="P96" i="23"/>
  <c r="K96" i="23"/>
  <c r="N96" i="23"/>
  <c r="K92" i="23"/>
  <c r="L115" i="23" l="1"/>
  <c r="G115" i="23"/>
  <c r="L107" i="23"/>
  <c r="G107" i="23"/>
  <c r="L104" i="23"/>
  <c r="G104" i="23"/>
  <c r="L98" i="23"/>
  <c r="G98" i="23"/>
  <c r="L91" i="23"/>
  <c r="G91" i="23"/>
  <c r="L90" i="23"/>
  <c r="G90" i="23"/>
  <c r="L89" i="23"/>
  <c r="G89" i="23"/>
  <c r="F115" i="23" l="1"/>
  <c r="K115" i="23" s="1"/>
  <c r="F107" i="23"/>
  <c r="K107" i="23" s="1"/>
  <c r="F104" i="23"/>
  <c r="K104" i="23" s="1"/>
  <c r="F98" i="23"/>
  <c r="N98" i="23" s="1"/>
  <c r="F90" i="23"/>
  <c r="N90" i="23" s="1"/>
  <c r="F89" i="23"/>
  <c r="P89" i="23" s="1"/>
  <c r="F91" i="23"/>
  <c r="K91" i="23" s="1"/>
  <c r="L103" i="23"/>
  <c r="G103" i="23"/>
  <c r="L102" i="23"/>
  <c r="G102" i="23"/>
  <c r="L82" i="23"/>
  <c r="G82" i="23"/>
  <c r="L79" i="23"/>
  <c r="G79" i="23"/>
  <c r="L78" i="23"/>
  <c r="G78" i="23"/>
  <c r="R83" i="23"/>
  <c r="P83" i="23"/>
  <c r="N83" i="23"/>
  <c r="K83" i="23"/>
  <c r="L84" i="23"/>
  <c r="G84" i="23"/>
  <c r="R115" i="23" l="1"/>
  <c r="N115" i="23"/>
  <c r="P115" i="23"/>
  <c r="P107" i="23"/>
  <c r="P98" i="23"/>
  <c r="R107" i="23"/>
  <c r="N107" i="23"/>
  <c r="R104" i="23"/>
  <c r="N104" i="23"/>
  <c r="P104" i="23"/>
  <c r="R98" i="23"/>
  <c r="R90" i="23"/>
  <c r="K90" i="23"/>
  <c r="P90" i="23"/>
  <c r="R89" i="23"/>
  <c r="K89" i="23"/>
  <c r="N89" i="23"/>
  <c r="R91" i="23"/>
  <c r="N91" i="23"/>
  <c r="P91" i="23"/>
  <c r="F103" i="23"/>
  <c r="R103" i="23" s="1"/>
  <c r="F102" i="23"/>
  <c r="K102" i="23" s="1"/>
  <c r="F82" i="23"/>
  <c r="K82" i="23" s="1"/>
  <c r="F78" i="23"/>
  <c r="P78" i="23" s="1"/>
  <c r="F79" i="23"/>
  <c r="P79" i="23" s="1"/>
  <c r="F84" i="23"/>
  <c r="K84" i="23" s="1"/>
  <c r="L106" i="23"/>
  <c r="G106" i="23"/>
  <c r="L105" i="23"/>
  <c r="G105" i="23"/>
  <c r="L75" i="23"/>
  <c r="G75" i="23"/>
  <c r="L74" i="23"/>
  <c r="G74" i="23"/>
  <c r="N82" i="23" l="1"/>
  <c r="R102" i="23"/>
  <c r="P103" i="23"/>
  <c r="K103" i="23"/>
  <c r="N103" i="23"/>
  <c r="K78" i="23"/>
  <c r="R78" i="23"/>
  <c r="P102" i="23"/>
  <c r="N102" i="23"/>
  <c r="N78" i="23"/>
  <c r="R79" i="23"/>
  <c r="P82" i="23"/>
  <c r="R82" i="23"/>
  <c r="R84" i="23"/>
  <c r="N79" i="23"/>
  <c r="K79" i="23"/>
  <c r="P84" i="23"/>
  <c r="N84" i="23"/>
  <c r="F74" i="23"/>
  <c r="K74" i="23" s="1"/>
  <c r="F106" i="23"/>
  <c r="P106" i="23" s="1"/>
  <c r="F105" i="23"/>
  <c r="R105" i="23" s="1"/>
  <c r="F75" i="23"/>
  <c r="P75" i="23" s="1"/>
  <c r="L101" i="23"/>
  <c r="G101" i="23"/>
  <c r="L100" i="23"/>
  <c r="F100" i="23" s="1"/>
  <c r="N100" i="23" s="1"/>
  <c r="L73" i="23"/>
  <c r="G73" i="23"/>
  <c r="P74" i="23" l="1"/>
  <c r="R74" i="23"/>
  <c r="N74" i="23"/>
  <c r="R75" i="23"/>
  <c r="K106" i="23"/>
  <c r="R106" i="23"/>
  <c r="N106" i="23"/>
  <c r="N105" i="23"/>
  <c r="P105" i="23"/>
  <c r="K105" i="23"/>
  <c r="K75" i="23"/>
  <c r="F101" i="23"/>
  <c r="R101" i="23" s="1"/>
  <c r="P100" i="23"/>
  <c r="K100" i="23"/>
  <c r="R100" i="23"/>
  <c r="F73" i="23"/>
  <c r="N73" i="23" s="1"/>
  <c r="L50" i="23"/>
  <c r="G50" i="23"/>
  <c r="L49" i="23"/>
  <c r="G49" i="23"/>
  <c r="L48" i="23"/>
  <c r="G48" i="23"/>
  <c r="L47" i="23"/>
  <c r="G47" i="23"/>
  <c r="L46" i="23"/>
  <c r="G46" i="23"/>
  <c r="L45" i="23"/>
  <c r="G45" i="23"/>
  <c r="L44" i="23"/>
  <c r="G44" i="23"/>
  <c r="L43" i="23"/>
  <c r="G43" i="23"/>
  <c r="L42" i="23"/>
  <c r="G42" i="23"/>
  <c r="L41" i="23"/>
  <c r="G41" i="23"/>
  <c r="L40" i="23"/>
  <c r="G40" i="23"/>
  <c r="L39" i="23"/>
  <c r="G39" i="23"/>
  <c r="R38" i="23"/>
  <c r="P38" i="23"/>
  <c r="N38" i="23"/>
  <c r="L38" i="23"/>
  <c r="G38" i="23"/>
  <c r="K38" i="23" s="1"/>
  <c r="L37" i="23"/>
  <c r="G37" i="23"/>
  <c r="L36" i="23"/>
  <c r="G36" i="23"/>
  <c r="L32" i="23"/>
  <c r="G32" i="23"/>
  <c r="L31" i="23"/>
  <c r="F31" i="23" s="1"/>
  <c r="L35" i="23"/>
  <c r="G35" i="23"/>
  <c r="L34" i="23"/>
  <c r="G34" i="23"/>
  <c r="L33" i="23"/>
  <c r="G33" i="23"/>
  <c r="L30" i="23"/>
  <c r="G30" i="23"/>
  <c r="G54" i="23"/>
  <c r="L54" i="23"/>
  <c r="K73" i="23" l="1"/>
  <c r="N101" i="23"/>
  <c r="K101" i="23"/>
  <c r="P101" i="23"/>
  <c r="P73" i="23"/>
  <c r="R73" i="23"/>
  <c r="F46" i="23"/>
  <c r="R46" i="23" s="1"/>
  <c r="F50" i="23"/>
  <c r="R50" i="23" s="1"/>
  <c r="F37" i="23"/>
  <c r="P37" i="23" s="1"/>
  <c r="F43" i="23"/>
  <c r="P43" i="23" s="1"/>
  <c r="F49" i="23"/>
  <c r="K49" i="23" s="1"/>
  <c r="F36" i="23"/>
  <c r="R36" i="23" s="1"/>
  <c r="F44" i="23"/>
  <c r="K44" i="23" s="1"/>
  <c r="F40" i="23"/>
  <c r="R40" i="23" s="1"/>
  <c r="F42" i="23"/>
  <c r="N42" i="23" s="1"/>
  <c r="F47" i="23"/>
  <c r="N47" i="23" s="1"/>
  <c r="F45" i="23"/>
  <c r="R45" i="23" s="1"/>
  <c r="F48" i="23"/>
  <c r="K48" i="23" s="1"/>
  <c r="F41" i="23"/>
  <c r="R41" i="23" s="1"/>
  <c r="F39" i="23"/>
  <c r="R39" i="23" s="1"/>
  <c r="F33" i="23"/>
  <c r="P33" i="23" s="1"/>
  <c r="F32" i="23"/>
  <c r="K32" i="23" s="1"/>
  <c r="F34" i="23"/>
  <c r="R34" i="23" s="1"/>
  <c r="R31" i="23"/>
  <c r="K31" i="23"/>
  <c r="P31" i="23"/>
  <c r="N31" i="23"/>
  <c r="F54" i="23"/>
  <c r="N54" i="23" s="1"/>
  <c r="F35" i="23"/>
  <c r="K35" i="23" s="1"/>
  <c r="F30" i="23"/>
  <c r="P30" i="23" s="1"/>
  <c r="L68" i="23"/>
  <c r="G68" i="23"/>
  <c r="L70" i="23"/>
  <c r="G70" i="23"/>
  <c r="L69" i="23"/>
  <c r="G69" i="23"/>
  <c r="L67" i="23"/>
  <c r="F67" i="23" s="1"/>
  <c r="N67" i="23" s="1"/>
  <c r="K40" i="23" l="1"/>
  <c r="N50" i="23"/>
  <c r="N37" i="23"/>
  <c r="P40" i="23"/>
  <c r="N49" i="23"/>
  <c r="N46" i="23"/>
  <c r="K37" i="23"/>
  <c r="R37" i="23"/>
  <c r="P49" i="23"/>
  <c r="K46" i="23"/>
  <c r="P47" i="23"/>
  <c r="P46" i="23"/>
  <c r="N36" i="23"/>
  <c r="K43" i="23"/>
  <c r="R44" i="23"/>
  <c r="N40" i="23"/>
  <c r="R47" i="23"/>
  <c r="P50" i="23"/>
  <c r="K50" i="23"/>
  <c r="N41" i="23"/>
  <c r="N45" i="23"/>
  <c r="R49" i="23"/>
  <c r="R33" i="23"/>
  <c r="P36" i="23"/>
  <c r="K47" i="23"/>
  <c r="P41" i="23"/>
  <c r="N48" i="23"/>
  <c r="P42" i="23"/>
  <c r="R43" i="23"/>
  <c r="N34" i="23"/>
  <c r="K41" i="23"/>
  <c r="P45" i="23"/>
  <c r="R48" i="23"/>
  <c r="N44" i="23"/>
  <c r="R42" i="23"/>
  <c r="N43" i="23"/>
  <c r="N39" i="23"/>
  <c r="K36" i="23"/>
  <c r="K42" i="23"/>
  <c r="P44" i="23"/>
  <c r="P48" i="23"/>
  <c r="N32" i="23"/>
  <c r="R32" i="23"/>
  <c r="K45" i="23"/>
  <c r="R35" i="23"/>
  <c r="P39" i="23"/>
  <c r="F68" i="23"/>
  <c r="P68" i="23" s="1"/>
  <c r="K39" i="23"/>
  <c r="K33" i="23"/>
  <c r="N33" i="23"/>
  <c r="P32" i="23"/>
  <c r="P54" i="23"/>
  <c r="P34" i="23"/>
  <c r="K34" i="23"/>
  <c r="K54" i="23"/>
  <c r="F70" i="23"/>
  <c r="N70" i="23" s="1"/>
  <c r="R54" i="23"/>
  <c r="R30" i="23"/>
  <c r="P35" i="23"/>
  <c r="N35" i="23"/>
  <c r="N30" i="23"/>
  <c r="K30" i="23"/>
  <c r="N68" i="23"/>
  <c r="F69" i="23"/>
  <c r="P67" i="23"/>
  <c r="K67" i="23"/>
  <c r="R67" i="23"/>
  <c r="R68" i="23" l="1"/>
  <c r="K68" i="23"/>
  <c r="K70" i="23"/>
  <c r="P70" i="23"/>
  <c r="R70" i="23"/>
  <c r="R69" i="23"/>
  <c r="P69" i="23"/>
  <c r="N69" i="23"/>
  <c r="K69" i="23"/>
  <c r="L134" i="23"/>
  <c r="F134" i="23" s="1"/>
  <c r="L130" i="23"/>
  <c r="F130" i="23" s="1"/>
  <c r="L129" i="23"/>
  <c r="F129" i="23" s="1"/>
  <c r="R129" i="23" l="1"/>
  <c r="P129" i="23"/>
  <c r="R130" i="23"/>
  <c r="P130" i="23"/>
  <c r="N134" i="23"/>
  <c r="P134" i="23"/>
  <c r="R134" i="23"/>
  <c r="K134" i="23"/>
  <c r="K130" i="23"/>
  <c r="N130" i="23"/>
  <c r="K129" i="23"/>
  <c r="N129" i="23"/>
  <c r="L127" i="23"/>
  <c r="F127" i="23" s="1"/>
  <c r="P127" i="23" s="1"/>
  <c r="K127" i="23" l="1"/>
  <c r="N127" i="23"/>
  <c r="R127" i="23"/>
  <c r="L88" i="23" l="1"/>
  <c r="F88" i="23" l="1"/>
  <c r="K88" i="23" s="1"/>
  <c r="N88" i="23" l="1"/>
  <c r="R88" i="23"/>
  <c r="P88" i="23"/>
  <c r="G61" i="23"/>
  <c r="L61" i="23"/>
  <c r="F61" i="23" l="1"/>
  <c r="N61" i="23" s="1"/>
  <c r="K61" i="23" l="1"/>
  <c r="P61" i="23"/>
  <c r="R61" i="23"/>
  <c r="G55" i="23" l="1"/>
  <c r="L55" i="23"/>
  <c r="G56" i="23"/>
  <c r="L56" i="23"/>
  <c r="G63" i="23"/>
  <c r="L63" i="23"/>
  <c r="G58" i="23"/>
  <c r="L58" i="23"/>
  <c r="G59" i="23"/>
  <c r="L59" i="23"/>
  <c r="F55" i="23" l="1"/>
  <c r="P55" i="23" s="1"/>
  <c r="F56" i="23"/>
  <c r="K56" i="23" s="1"/>
  <c r="F58" i="23"/>
  <c r="P58" i="23" s="1"/>
  <c r="F63" i="23"/>
  <c r="R63" i="23" s="1"/>
  <c r="F59" i="23"/>
  <c r="K59" i="23" s="1"/>
  <c r="N55" i="23" l="1"/>
  <c r="N58" i="23"/>
  <c r="K55" i="23"/>
  <c r="R58" i="23"/>
  <c r="R55" i="23"/>
  <c r="K63" i="23"/>
  <c r="P63" i="23"/>
  <c r="N63" i="23"/>
  <c r="K58" i="23"/>
  <c r="R56" i="23"/>
  <c r="N56" i="23"/>
  <c r="P56" i="23"/>
  <c r="R59" i="23"/>
  <c r="N59" i="23"/>
  <c r="P59" i="23"/>
  <c r="G139" i="23"/>
  <c r="L139" i="23"/>
  <c r="G137" i="23"/>
  <c r="L137" i="23"/>
  <c r="G138" i="23"/>
  <c r="L138" i="23"/>
  <c r="G136" i="23"/>
  <c r="L136" i="23"/>
  <c r="F139" i="23" l="1"/>
  <c r="N139" i="23" s="1"/>
  <c r="F138" i="23"/>
  <c r="N138" i="23" s="1"/>
  <c r="F137" i="23"/>
  <c r="K137" i="23" s="1"/>
  <c r="F136" i="23"/>
  <c r="N136" i="23" s="1"/>
  <c r="P136" i="23" l="1"/>
  <c r="K139" i="23"/>
  <c r="K138" i="23"/>
  <c r="P138" i="23"/>
  <c r="R136" i="23"/>
  <c r="P139" i="23"/>
  <c r="R139" i="23"/>
  <c r="R138" i="23"/>
  <c r="R137" i="23"/>
  <c r="N137" i="23"/>
  <c r="P137" i="23"/>
  <c r="K136" i="23"/>
  <c r="R125" i="23"/>
  <c r="P125" i="23"/>
  <c r="N125" i="23"/>
  <c r="K125" i="23"/>
  <c r="L124" i="23" l="1"/>
  <c r="G124" i="23"/>
  <c r="L71" i="23" l="1"/>
  <c r="G132" i="23" l="1"/>
  <c r="L132" i="23"/>
  <c r="G119" i="23"/>
  <c r="L119" i="23"/>
  <c r="G80" i="23"/>
  <c r="L80" i="23"/>
  <c r="G81" i="23"/>
  <c r="L81" i="23"/>
  <c r="G65" i="23"/>
  <c r="L65" i="23"/>
  <c r="G57" i="23"/>
  <c r="L57" i="23"/>
  <c r="F119" i="23" l="1"/>
  <c r="N119" i="23" s="1"/>
  <c r="F65" i="23"/>
  <c r="K65" i="23" s="1"/>
  <c r="F80" i="23"/>
  <c r="N80" i="23" s="1"/>
  <c r="F81" i="23"/>
  <c r="N81" i="23" s="1"/>
  <c r="F57" i="23"/>
  <c r="P57" i="23" s="1"/>
  <c r="F132" i="23"/>
  <c r="K132" i="23" s="1"/>
  <c r="K80" i="23" l="1"/>
  <c r="P80" i="23"/>
  <c r="R119" i="23"/>
  <c r="N57" i="23"/>
  <c r="R80" i="23"/>
  <c r="P119" i="23"/>
  <c r="R57" i="23"/>
  <c r="R65" i="23"/>
  <c r="K119" i="23"/>
  <c r="N65" i="23"/>
  <c r="P65" i="23"/>
  <c r="K57" i="23"/>
  <c r="R81" i="23"/>
  <c r="K81" i="23"/>
  <c r="P81" i="23"/>
  <c r="R132" i="23"/>
  <c r="N132" i="23"/>
  <c r="P132" i="23"/>
  <c r="G15" i="23" l="1"/>
  <c r="L28" i="23" l="1"/>
  <c r="G28" i="23"/>
  <c r="L27" i="23"/>
  <c r="G27" i="23"/>
  <c r="L26" i="23"/>
  <c r="G26" i="23"/>
  <c r="L25" i="23"/>
  <c r="G25" i="23"/>
  <c r="L118" i="23"/>
  <c r="G118" i="23"/>
  <c r="L111" i="23"/>
  <c r="G111" i="23"/>
  <c r="L112" i="23"/>
  <c r="G112" i="23"/>
  <c r="L77" i="23"/>
  <c r="G77" i="23"/>
  <c r="L76" i="23"/>
  <c r="G76" i="23"/>
  <c r="G8" i="23"/>
  <c r="L17" i="23"/>
  <c r="G17" i="23"/>
  <c r="L29" i="23"/>
  <c r="G29" i="23"/>
  <c r="L20" i="23"/>
  <c r="G20" i="23"/>
  <c r="L13" i="23"/>
  <c r="G13" i="23"/>
  <c r="L18" i="23"/>
  <c r="G18" i="23"/>
  <c r="L23" i="23"/>
  <c r="G23" i="23"/>
  <c r="L22" i="23"/>
  <c r="G22" i="23"/>
  <c r="L10" i="23"/>
  <c r="G10" i="23"/>
  <c r="F124" i="23"/>
  <c r="R124" i="23" s="1"/>
  <c r="L19" i="23"/>
  <c r="G19" i="23"/>
  <c r="L133" i="23"/>
  <c r="G133" i="23"/>
  <c r="L24" i="23"/>
  <c r="G24" i="23"/>
  <c r="L131" i="23"/>
  <c r="G131" i="23"/>
  <c r="L128" i="23"/>
  <c r="G128" i="23"/>
  <c r="L126" i="23"/>
  <c r="G126" i="23"/>
  <c r="L109" i="23"/>
  <c r="G109" i="23"/>
  <c r="L135" i="23"/>
  <c r="G135" i="23"/>
  <c r="L15" i="23"/>
  <c r="L14" i="23"/>
  <c r="G14" i="23"/>
  <c r="L12" i="23"/>
  <c r="G12" i="23"/>
  <c r="L9" i="23"/>
  <c r="G9" i="23"/>
  <c r="L121" i="23"/>
  <c r="G121" i="23"/>
  <c r="L16" i="23"/>
  <c r="G16" i="23"/>
  <c r="L116" i="23"/>
  <c r="G116" i="23"/>
  <c r="L64" i="23"/>
  <c r="G64" i="23"/>
  <c r="L110" i="23"/>
  <c r="G110" i="23"/>
  <c r="L11" i="23"/>
  <c r="G11" i="23"/>
  <c r="L120" i="23"/>
  <c r="G120" i="23"/>
  <c r="L72" i="23"/>
  <c r="G72" i="23"/>
  <c r="L114" i="23"/>
  <c r="G114" i="23"/>
  <c r="L62" i="23"/>
  <c r="G62" i="23"/>
  <c r="L21" i="23"/>
  <c r="G21" i="23"/>
  <c r="G71" i="23"/>
  <c r="L66" i="23"/>
  <c r="G66" i="23"/>
  <c r="L122" i="23"/>
  <c r="G122" i="23"/>
  <c r="L87" i="23"/>
  <c r="G87" i="23"/>
  <c r="L108" i="23"/>
  <c r="G108" i="23"/>
  <c r="L123" i="23"/>
  <c r="G123" i="23"/>
  <c r="F133" i="23" l="1"/>
  <c r="K133" i="23" s="1"/>
  <c r="F128" i="23"/>
  <c r="R128" i="23" s="1"/>
  <c r="F76" i="23"/>
  <c r="N76" i="23" s="1"/>
  <c r="F62" i="23"/>
  <c r="N62" i="23" s="1"/>
  <c r="F135" i="23"/>
  <c r="P135" i="23" s="1"/>
  <c r="F131" i="23"/>
  <c r="N131" i="23" s="1"/>
  <c r="F122" i="23"/>
  <c r="N122" i="23" s="1"/>
  <c r="F16" i="23"/>
  <c r="N16" i="23" s="1"/>
  <c r="F15" i="23"/>
  <c r="N15" i="23" s="1"/>
  <c r="F114" i="23"/>
  <c r="R114" i="23" s="1"/>
  <c r="F71" i="23"/>
  <c r="N71" i="23" s="1"/>
  <c r="F24" i="23"/>
  <c r="K24" i="23" s="1"/>
  <c r="F29" i="23"/>
  <c r="N29" i="23" s="1"/>
  <c r="F118" i="23"/>
  <c r="N118" i="23" s="1"/>
  <c r="F87" i="23"/>
  <c r="R87" i="23" s="1"/>
  <c r="F72" i="23"/>
  <c r="N72" i="23" s="1"/>
  <c r="F64" i="23"/>
  <c r="R64" i="23" s="1"/>
  <c r="F10" i="23"/>
  <c r="N10" i="23" s="1"/>
  <c r="F112" i="23"/>
  <c r="P112" i="23" s="1"/>
  <c r="F66" i="23"/>
  <c r="R66" i="23" s="1"/>
  <c r="F21" i="23"/>
  <c r="N21" i="23" s="1"/>
  <c r="F12" i="23"/>
  <c r="P12" i="23" s="1"/>
  <c r="F14" i="23"/>
  <c r="N14" i="23" s="1"/>
  <c r="F19" i="23"/>
  <c r="R19" i="23" s="1"/>
  <c r="F22" i="23"/>
  <c r="K22" i="23" s="1"/>
  <c r="F13" i="23"/>
  <c r="R13" i="23" s="1"/>
  <c r="F77" i="23"/>
  <c r="K77" i="23" s="1"/>
  <c r="F26" i="23"/>
  <c r="P26" i="23" s="1"/>
  <c r="F11" i="23"/>
  <c r="R11" i="23" s="1"/>
  <c r="F109" i="23"/>
  <c r="R109" i="23" s="1"/>
  <c r="K124" i="23"/>
  <c r="F18" i="23"/>
  <c r="R18" i="23" s="1"/>
  <c r="F17" i="23"/>
  <c r="P17" i="23" s="1"/>
  <c r="F8" i="23"/>
  <c r="K8" i="23" s="1"/>
  <c r="F27" i="23"/>
  <c r="K27" i="23" s="1"/>
  <c r="F28" i="23"/>
  <c r="N28" i="23" s="1"/>
  <c r="F123" i="23"/>
  <c r="N123" i="23" s="1"/>
  <c r="F116" i="23"/>
  <c r="R116" i="23" s="1"/>
  <c r="F108" i="23"/>
  <c r="R108" i="23" s="1"/>
  <c r="F9" i="23"/>
  <c r="K9" i="23" s="1"/>
  <c r="F25" i="23"/>
  <c r="R25" i="23" s="1"/>
  <c r="F121" i="23"/>
  <c r="F110" i="23"/>
  <c r="K110" i="23" s="1"/>
  <c r="F120" i="23"/>
  <c r="K120" i="23" s="1"/>
  <c r="F126" i="23"/>
  <c r="N124" i="23"/>
  <c r="F23" i="23"/>
  <c r="K23" i="23" s="1"/>
  <c r="F20" i="23"/>
  <c r="K20" i="23" s="1"/>
  <c r="F111" i="23"/>
  <c r="K111" i="23" s="1"/>
  <c r="P124" i="23"/>
  <c r="R133" i="23" l="1"/>
  <c r="P133" i="23"/>
  <c r="N133" i="23"/>
  <c r="R76" i="23"/>
  <c r="K76" i="23"/>
  <c r="P76" i="23"/>
  <c r="R131" i="23"/>
  <c r="R135" i="23"/>
  <c r="P71" i="23"/>
  <c r="R77" i="23"/>
  <c r="R62" i="23"/>
  <c r="R118" i="23"/>
  <c r="K131" i="23"/>
  <c r="N77" i="23"/>
  <c r="P77" i="23"/>
  <c r="K71" i="23"/>
  <c r="K135" i="23"/>
  <c r="P131" i="23"/>
  <c r="R71" i="23"/>
  <c r="R16" i="23"/>
  <c r="N25" i="23"/>
  <c r="K62" i="23"/>
  <c r="P62" i="23"/>
  <c r="K118" i="23"/>
  <c r="K122" i="23"/>
  <c r="N87" i="23"/>
  <c r="N135" i="23"/>
  <c r="R29" i="23"/>
  <c r="P27" i="23"/>
  <c r="K16" i="23"/>
  <c r="P13" i="23"/>
  <c r="R22" i="23"/>
  <c r="K14" i="23"/>
  <c r="R122" i="23"/>
  <c r="P29" i="23"/>
  <c r="K15" i="23"/>
  <c r="P15" i="23"/>
  <c r="P21" i="23"/>
  <c r="K26" i="23"/>
  <c r="K112" i="23"/>
  <c r="R15" i="23"/>
  <c r="R14" i="23"/>
  <c r="R21" i="23"/>
  <c r="R24" i="23"/>
  <c r="N27" i="23"/>
  <c r="P72" i="23"/>
  <c r="P16" i="23"/>
  <c r="K72" i="23"/>
  <c r="P122" i="23"/>
  <c r="P25" i="23"/>
  <c r="R9" i="23"/>
  <c r="N114" i="23"/>
  <c r="N19" i="23"/>
  <c r="P118" i="23"/>
  <c r="K10" i="23"/>
  <c r="N9" i="23"/>
  <c r="K18" i="23"/>
  <c r="N109" i="23"/>
  <c r="N64" i="23"/>
  <c r="K21" i="23"/>
  <c r="R123" i="23"/>
  <c r="K29" i="23"/>
  <c r="K114" i="23"/>
  <c r="N18" i="23"/>
  <c r="P114" i="23"/>
  <c r="P18" i="23"/>
  <c r="N24" i="23"/>
  <c r="K13" i="23"/>
  <c r="R26" i="23"/>
  <c r="P24" i="23"/>
  <c r="N26" i="23"/>
  <c r="P9" i="23"/>
  <c r="P28" i="23"/>
  <c r="R8" i="23"/>
  <c r="N128" i="23"/>
  <c r="P10" i="23"/>
  <c r="N13" i="23"/>
  <c r="P14" i="23"/>
  <c r="K19" i="23"/>
  <c r="P66" i="23"/>
  <c r="K66" i="23"/>
  <c r="K25" i="23"/>
  <c r="R27" i="23"/>
  <c r="P8" i="23"/>
  <c r="N66" i="23"/>
  <c r="R10" i="23"/>
  <c r="P19" i="23"/>
  <c r="R112" i="23"/>
  <c r="N22" i="23"/>
  <c r="R17" i="23"/>
  <c r="R72" i="23"/>
  <c r="P87" i="23"/>
  <c r="K123" i="23"/>
  <c r="P123" i="23"/>
  <c r="K12" i="23"/>
  <c r="N112" i="23"/>
  <c r="P22" i="23"/>
  <c r="N8" i="23"/>
  <c r="N17" i="23"/>
  <c r="P109" i="23"/>
  <c r="N116" i="23"/>
  <c r="K87" i="23"/>
  <c r="K64" i="23"/>
  <c r="N12" i="23"/>
  <c r="R12" i="23"/>
  <c r="P64" i="23"/>
  <c r="P128" i="23"/>
  <c r="P116" i="23"/>
  <c r="N108" i="23"/>
  <c r="P108" i="23"/>
  <c r="K108" i="23"/>
  <c r="K128" i="23"/>
  <c r="K28" i="23"/>
  <c r="R28" i="23"/>
  <c r="K116" i="23"/>
  <c r="P11" i="23"/>
  <c r="K109" i="23"/>
  <c r="K17" i="23"/>
  <c r="N11" i="23"/>
  <c r="K11" i="23"/>
  <c r="R126" i="23"/>
  <c r="P126" i="23"/>
  <c r="N126" i="23"/>
  <c r="K126" i="23"/>
  <c r="R111" i="23"/>
  <c r="P111" i="23"/>
  <c r="N111" i="23"/>
  <c r="R120" i="23"/>
  <c r="N120" i="23"/>
  <c r="P120" i="23"/>
  <c r="R121" i="23"/>
  <c r="N121" i="23"/>
  <c r="P121" i="23"/>
  <c r="K121" i="23"/>
  <c r="R20" i="23"/>
  <c r="P20" i="23"/>
  <c r="N20" i="23"/>
  <c r="R23" i="23"/>
  <c r="P23" i="23"/>
  <c r="N23" i="23"/>
  <c r="R110" i="23"/>
  <c r="N110" i="23"/>
  <c r="P11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<sst xmlns="http://schemas.openxmlformats.org/spreadsheetml/2006/main" count="1940" uniqueCount="677">
  <si>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</si>
  <si>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</si>
  <si>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</si>
  <si>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</si>
  <si>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</si>
  <si>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</si>
  <si>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</si>
  <si>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</si>
  <si>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</si>
  <si>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</si>
  <si>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</si>
  <si>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</si>
  <si>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</si>
  <si>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</si>
  <si>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</si>
  <si>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</si>
  <si>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</si>
  <si>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</si>
  <si>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</si>
  <si>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</si>
  <si>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</si>
  <si>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</si>
  <si>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</si>
  <si>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</si>
  <si>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</si>
  <si>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</si>
  <si>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</si>
  <si>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</si>
  <si>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</si>
  <si>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</si>
  <si>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</si>
  <si>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</si>
  <si>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</si>
  <si>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</si>
  <si>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</si>
  <si>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</si>
  <si>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</si>
  <si>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</si>
  <si>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</si>
  <si>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</si>
  <si>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</si>
  <si>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</si>
  <si>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</si>
  <si>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</si>
  <si>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</si>
  <si>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</si>
  <si>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</si>
  <si>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</si>
  <si>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</si>
  <si>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</si>
  <si>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</si>
  <si>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</si>
  <si>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</si>
  <si>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</si>
  <si>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</si>
  <si>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</si>
  <si>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</si>
  <si>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</si>
  <si>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</si>
  <si>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</si>
  <si>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</si>
  <si>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</si>
  <si>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</si>
  <si>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</si>
  <si>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</si>
  <si>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</si>
  <si>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</si>
  <si>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</si>
  <si>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</si>
  <si>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</si>
  <si>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</si>
  <si>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</si>
  <si>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</si>
  <si>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</si>
  <si>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</si>
  <si>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</si>
  <si>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</si>
  <si>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</si>
  <si>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</si>
  <si>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</si>
  <si>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</si>
  <si>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</si>
  <si>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</si>
  <si>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</si>
  <si>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</si>
  <si>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</si>
  <si>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</si>
  <si>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</si>
  <si>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</si>
  <si>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</si>
  <si>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</si>
  <si>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</si>
  <si>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</si>
  <si>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</si>
  <si>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</si>
  <si>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</si>
  <si>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</si>
  <si>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</si>
  <si>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</si>
  <si>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</si>
  <si>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</si>
  <si>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</si>
  <si>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</si>
  <si>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</si>
  <si>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</si>
  <si>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</si>
  <si>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</si>
  <si>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</si>
  <si>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</si>
  <si>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</si>
  <si>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</si>
  <si>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</si>
  <si>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</si>
  <si>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</si>
  <si>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</si>
  <si>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</si>
  <si>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</si>
  <si>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</si>
  <si>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</si>
  <si>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</si>
  <si>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</si>
  <si>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</si>
  <si>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</si>
  <si>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</si>
  <si>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</si>
  <si>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</si>
  <si>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</si>
  <si>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</si>
  <si>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</si>
  <si>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</si>
  <si>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</si>
  <si>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</si>
  <si>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</si>
  <si>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</si>
  <si>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</si>
  <si>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</si>
  <si>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</si>
  <si>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</si>
  <si>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</si>
  <si>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</si>
  <si>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</si>
  <si>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</si>
  <si>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</si>
  <si>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</si>
  <si>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</si>
  <si>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</si>
  <si>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</si>
  <si>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</si>
  <si>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</si>
  <si>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</si>
  <si>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</si>
  <si>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</si>
  <si>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</si>
  <si>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</si>
  <si>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</si>
  <si>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</si>
  <si>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</si>
  <si>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</si>
  <si>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</si>
  <si>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</si>
  <si>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</si>
  <si>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</si>
  <si>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</si>
  <si>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</si>
  <si>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</si>
  <si>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</si>
  <si>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</si>
  <si>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</si>
  <si>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</si>
  <si>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</si>
  <si>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</si>
  <si>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</si>
  <si>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</si>
  <si>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</si>
  <si>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</si>
  <si>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</si>
  <si>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</si>
  <si>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</si>
  <si>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</si>
  <si>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</si>
  <si>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</si>
  <si>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</si>
  <si>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</si>
  <si>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</si>
  <si>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</si>
  <si>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</si>
  <si>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</si>
  <si>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</si>
  <si>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</si>
  <si>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</si>
  <si>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</si>
  <si>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</si>
  <si>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</si>
  <si>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</si>
  <si>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</si>
  <si>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</si>
  <si>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</si>
  <si>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</si>
  <si>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</si>
  <si>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</si>
  <si>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</si>
  <si>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</si>
  <si>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</si>
  <si>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</si>
  <si>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</si>
  <si>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</si>
  <si>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</si>
  <si>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</si>
  <si>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</si>
  <si>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</si>
  <si>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</si>
  <si>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</si>
  <si>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</si>
  <si>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</si>
  <si>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</si>
  <si>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</si>
  <si>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</si>
  <si>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</si>
  <si>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</si>
  <si>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</si>
  <si>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</si>
  <si>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</si>
  <si>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</si>
  <si>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</si>
  <si>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</si>
  <si>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</si>
  <si>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</si>
  <si>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</si>
  <si>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</si>
  <si>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</si>
  <si>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</si>
  <si>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</si>
  <si>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</si>
  <si>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</si>
  <si>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</si>
  <si>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</si>
  <si>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</si>
  <si>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</si>
  <si>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</si>
  <si>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</si>
  <si>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</si>
  <si>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</si>
  <si>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</si>
  <si>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</si>
  <si>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</si>
  <si>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</si>
  <si>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</si>
  <si>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</si>
  <si>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</si>
  <si>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</si>
  <si>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</si>
  <si>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</si>
  <si>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</si>
  <si>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</si>
  <si>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</si>
  <si>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</si>
  <si>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</si>
  <si>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</si>
  <si>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</si>
  <si>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</si>
  <si>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</si>
  <si>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</si>
  <si>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</si>
  <si>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</si>
  <si>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</si>
  <si>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</si>
  <si>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</si>
  <si>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</si>
  <si>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</si>
  <si>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</si>
  <si>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</si>
  <si>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</si>
  <si>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</si>
  <si>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</si>
  <si>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</si>
  <si>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</si>
  <si>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</si>
  <si>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</si>
  <si>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</si>
  <si>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</si>
  <si>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</si>
  <si>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</si>
  <si>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</si>
  <si>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</si>
  <si>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</si>
  <si>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</si>
  <si>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</si>
  <si>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</si>
  <si>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</si>
  <si>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</si>
  <si>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</si>
  <si>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</si>
  <si>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</si>
  <si>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</si>
  <si>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</si>
  <si>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</si>
  <si>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</si>
  <si>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</si>
  <si>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</si>
  <si>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</si>
  <si>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</si>
  <si>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</si>
  <si>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</si>
  <si>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</si>
  <si>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</si>
  <si>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</si>
  <si>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</si>
  <si>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</si>
  <si>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</si>
  <si>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</si>
  <si>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</si>
  <si>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</si>
  <si>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</si>
  <si>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</si>
  <si>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</si>
  <si>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</si>
  <si>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</si>
  <si>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</si>
  <si>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</si>
  <si>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</si>
  <si>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</si>
  <si>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</si>
  <si>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</si>
  <si>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</si>
  <si>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</si>
  <si>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</si>
  <si>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</si>
  <si>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</si>
  <si>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</si>
  <si>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</si>
  <si>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</si>
  <si>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</si>
  <si>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</si>
  <si>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</si>
  <si>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</si>
  <si>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</si>
  <si>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</si>
  <si>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</si>
  <si>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</si>
  <si>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</si>
  <si>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</si>
  <si>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</si>
  <si>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</si>
  <si>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</si>
  <si>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</si>
  <si>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</si>
  <si>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</si>
  <si>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</si>
  <si>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</si>
  <si>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</si>
  <si>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</si>
  <si>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</si>
  <si>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</si>
  <si>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</si>
  <si>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Noteiktais termiņš nav ievērtots</t>
  </si>
  <si>
    <t>Noteiktais termiņš nav pienācis</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</si>
  <si>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</si>
  <si>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</si>
  <si>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</si>
  <si>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</si>
  <si>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</si>
  <si>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</si>
  <si>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</si>
  <si>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</si>
  <si>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</si>
  <si>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</si>
  <si>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</si>
  <si>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</si>
  <si>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</si>
  <si>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</si>
  <si>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</si>
  <si>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</si>
  <si>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</si>
  <si>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</si>
  <si>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</si>
  <si>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</si>
  <si>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</si>
  <si>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</si>
  <si>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</si>
  <si>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</si>
  <si>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</si>
  <si>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</si>
  <si>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</si>
  <si>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</si>
  <si>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</si>
  <si>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</si>
  <si>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</si>
  <si>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</si>
  <si>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</si>
  <si>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</si>
  <si>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</si>
  <si>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</si>
  <si>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</si>
  <si>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</si>
  <si>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</si>
  <si>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</si>
  <si>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Ir izpildīts              01.12.2015.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</si>
  <si>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</si>
  <si>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</si>
  <si>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</si>
  <si>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</si>
  <si>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</si>
  <si>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</si>
  <si>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2016 februāris</t>
  </si>
  <si>
    <t>2016 aprīlis</t>
  </si>
  <si>
    <t>2016 marts</t>
  </si>
  <si>
    <t>2016 janvāris</t>
  </si>
  <si>
    <t xml:space="preserve">2015 novembris                   </t>
  </si>
  <si>
    <t>Ir izpildīts
30.12.2015</t>
  </si>
  <si>
    <t>Ir izpildīts
05.01.2016</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</si>
  <si>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</si>
  <si>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</si>
  <si>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</si>
  <si>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</si>
  <si>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</si>
  <si>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</si>
  <si>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</si>
  <si>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</si>
  <si>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</si>
  <si>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</si>
  <si>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</si>
  <si>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</si>
  <si>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</si>
  <si>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</si>
  <si>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</si>
  <si>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</si>
  <si>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</si>
  <si>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</si>
  <si>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</si>
  <si>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</si>
  <si>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</si>
  <si>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</si>
  <si>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</si>
  <si>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</si>
  <si>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</si>
  <si>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</si>
  <si>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</si>
  <si>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</si>
  <si>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</si>
  <si>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</si>
  <si>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</si>
  <si>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</si>
  <si>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</si>
  <si>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</si>
  <si>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</si>
  <si>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</si>
  <si>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</si>
  <si>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</si>
  <si>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</si>
  <si>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</si>
  <si>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</si>
  <si>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</si>
  <si>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</si>
  <si>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</si>
  <si>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</si>
  <si>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</si>
  <si>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</si>
  <si>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</si>
  <si>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</si>
  <si>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</si>
  <si>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</si>
  <si>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</si>
  <si>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</si>
  <si>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</si>
  <si>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</si>
  <si>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</si>
  <si>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</si>
  <si>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</si>
  <si>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</si>
  <si>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</si>
  <si>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</si>
  <si>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</si>
  <si>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</si>
  <si>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</si>
  <si>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</si>
  <si>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</si>
  <si>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</si>
  <si>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</si>
  <si>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</si>
  <si>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</si>
  <si>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</si>
  <si>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</si>
  <si>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</si>
  <si>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</si>
  <si>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</si>
  <si>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</si>
  <si>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</si>
  <si>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</si>
  <si>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</si>
  <si>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</si>
  <si>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</si>
  <si>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</si>
  <si>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</si>
  <si>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</si>
  <si>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</si>
  <si>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</si>
  <si>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</si>
  <si>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</si>
  <si>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</si>
  <si>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</si>
  <si>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</si>
  <si>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Ir izpildīts
10.12.2015.</t>
  </si>
  <si>
    <t xml:space="preserve">
2016 marts</t>
  </si>
  <si>
    <t xml:space="preserve"> 2016 augusts</t>
  </si>
  <si>
    <t xml:space="preserve">
2016 februāris</t>
  </si>
  <si>
    <t xml:space="preserve">
2016 septembris</t>
  </si>
  <si>
    <t xml:space="preserve">
2016 jūnijs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</si>
  <si>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</si>
  <si>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</si>
  <si>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</si>
  <si>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 xml:space="preserve">2016 marts            </t>
  </si>
  <si>
    <t xml:space="preserve">       I cet 2017</t>
  </si>
  <si>
    <t xml:space="preserve">  I cet 2017</t>
  </si>
  <si>
    <t xml:space="preserve"> 2016 aprīlis</t>
  </si>
  <si>
    <t xml:space="preserve"> 2016 jūnijs</t>
  </si>
  <si>
    <t>Uzlabot pieeju karjeras atbalstam izglītojamajiem vispārējās un profesionālās izglītības iestādēs</t>
  </si>
  <si>
    <t xml:space="preserve">2016 februāris
</t>
  </si>
  <si>
    <t xml:space="preserve"> 2016 maijs</t>
  </si>
  <si>
    <t>3.2.1.1.</t>
  </si>
  <si>
    <t>Ir izpildīts
27.01.2016</t>
  </si>
  <si>
    <t xml:space="preserve">2016 janvāris </t>
  </si>
  <si>
    <t>Noteiktais uzdevums ir izpildīts</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</si>
  <si>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</si>
  <si>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</si>
  <si>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</si>
  <si>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</si>
  <si>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t>EUR
Kohēzijas politikas finansējums kopā</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</si>
  <si>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</si>
  <si>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</si>
  <si>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</si>
  <si>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</si>
  <si>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</si>
  <si>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</si>
  <si>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Izpildīts
01.10.2015</t>
  </si>
  <si>
    <r>
      <t xml:space="preserve">4 </t>
    </r>
    <r>
      <rPr>
        <vertAlign val="superscript"/>
        <sz val="10"/>
        <rFont val="Calibri"/>
        <family val="2"/>
        <charset val="186"/>
        <scheme val="minor"/>
      </rPr>
      <t>[6]</t>
    </r>
  </si>
  <si>
    <t>2016  jūnijs</t>
  </si>
  <si>
    <t>Ir izpildīts 
11.02.2016</t>
  </si>
  <si>
    <t>Ir izpildīts
21.01.2016.</t>
  </si>
  <si>
    <t>Ir izpildīts
28.01.2016.</t>
  </si>
  <si>
    <t>MKN spēkā stāšanās, 01.01.2014. tehniskās dokumentācijas izstrādei</t>
  </si>
  <si>
    <t>Ir izpildīts 10.02.2016</t>
  </si>
  <si>
    <t>8.4.1.</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</si>
  <si>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</si>
  <si>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</si>
  <si>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</si>
  <si>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</si>
  <si>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</si>
  <si>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</si>
  <si>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</si>
  <si>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</si>
  <si>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</si>
  <si>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</si>
  <si>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</si>
  <si>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2017 janvāris</t>
  </si>
  <si>
    <t>2017.gada II cet.</t>
  </si>
  <si>
    <t>2017.gada III cet.</t>
  </si>
  <si>
    <t>2017.gada I cet.</t>
  </si>
  <si>
    <t>Ir izpildīts 
26.01.2016
Nr.68</t>
  </si>
  <si>
    <t>Ir izpildīts 
24.11.2015.
Nr.670</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</si>
  <si>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</si>
  <si>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</si>
  <si>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</si>
  <si>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</si>
  <si>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</si>
  <si>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</si>
  <si>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</si>
  <si>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</si>
  <si>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</si>
  <si>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25.02.2016</t>
  </si>
  <si>
    <t>Ir izpildīts 
15.03.2016</t>
  </si>
  <si>
    <t>Ir izpildīts 
22.03.2016</t>
  </si>
  <si>
    <t>Ir izpildīts 
29.03.2016</t>
  </si>
  <si>
    <t>Ir izpildīts 18.03.2016</t>
  </si>
  <si>
    <t>Ir izpildīts 22.03.2016</t>
  </si>
  <si>
    <t>Ir izpildīts
15.03.2016</t>
  </si>
  <si>
    <t>18.07.2016.</t>
  </si>
  <si>
    <t>28.03.2016.</t>
  </si>
  <si>
    <t>15.05.2016.</t>
  </si>
  <si>
    <t>22.07.2016.</t>
  </si>
  <si>
    <t>Ir izpildīts
31.03.2016.</t>
  </si>
  <si>
    <t>Ir izpildīts 
01.03.2016 (iesniegti grozījumi MK 2010.gada 26.oktobra noteikumos Nr.997</t>
  </si>
  <si>
    <t>Ir izpildīts
02.02.2016</t>
  </si>
  <si>
    <t>Atbalsts jaunu produktu un tehnoloģiju izstrādei kompetences centru ietvaros (3.kārta)</t>
  </si>
  <si>
    <t>Riska kapitāls (Izaugsmes kapitāla fonds)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</si>
  <si>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</si>
  <si>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</si>
  <si>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</si>
  <si>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2019 janvāris</t>
  </si>
  <si>
    <t>2017 marts</t>
  </si>
  <si>
    <t>Ir izpildīts
05.04.2016</t>
  </si>
  <si>
    <t>Ir izpildīts 11.03.2016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</si>
  <si>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</si>
  <si>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</si>
  <si>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</si>
  <si>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</si>
  <si>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</si>
  <si>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</si>
  <si>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</si>
  <si>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</si>
  <si>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</si>
  <si>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</si>
  <si>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</si>
  <si>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</si>
  <si>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</si>
  <si>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</si>
  <si>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</si>
  <si>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Ir izpildīts
30.03.2016</t>
  </si>
  <si>
    <t>31.03.2016.</t>
  </si>
  <si>
    <t>Ir izpildīts
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</si>
  <si>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</si>
  <si>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</si>
  <si>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</si>
  <si>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</si>
  <si>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</si>
  <si>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</si>
  <si>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</si>
  <si>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</si>
  <si>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</si>
  <si>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</si>
  <si>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07.04.2016</t>
  </si>
  <si>
    <t>Ir izpildīts
12.04.2016</t>
  </si>
  <si>
    <t>05.06.2016.</t>
  </si>
  <si>
    <t xml:space="preserve">Ir izpildīts 24.03.2016. </t>
  </si>
  <si>
    <t>Ir izpildīts
07.01.2016.</t>
  </si>
  <si>
    <t>Ir izpildīts
18.12.2015.</t>
  </si>
  <si>
    <t>Ir izpildīts
14.04.2016.</t>
  </si>
  <si>
    <t>Ir izpildīts 13.04.2016</t>
  </si>
  <si>
    <t>Ir izpildīts 15.04.2016</t>
  </si>
  <si>
    <t>Ir izpildīts 12.04.2016.</t>
  </si>
  <si>
    <t>Izpildīts
19.04.2016.</t>
  </si>
  <si>
    <t>Izpildīts
21.04.2016.</t>
  </si>
  <si>
    <t>Izpildīts
20.04.2016.</t>
  </si>
  <si>
    <t>Ir izpildīts
25.04.2016</t>
  </si>
  <si>
    <t>Ir izpildīts 
27.04.2016</t>
  </si>
  <si>
    <t>Ir izpildīts
26.04.2016</t>
  </si>
  <si>
    <t>Ir izpildīts
16.02.2016</t>
  </si>
  <si>
    <t>Ir izpildīts 
03.05.2016</t>
  </si>
  <si>
    <t>Ir izpildīts
10.05.2016</t>
  </si>
  <si>
    <t>Ir izpildīts 03.05.2016</t>
  </si>
  <si>
    <t>Ir izpildīts 10.05.2016.</t>
  </si>
  <si>
    <t>PI iesniegšana sadarbības iestādē</t>
  </si>
  <si>
    <t>MK noteikumos noteiktajā kārtībā</t>
  </si>
  <si>
    <t>Vienošanās noslēgšana</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</si>
  <si>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</si>
  <si>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Ir izpildīts
12.05.2016.</t>
  </si>
  <si>
    <t>Ir izpildīts
13.05.2016</t>
  </si>
  <si>
    <t>Ir izpildīts
12.05.2016</t>
  </si>
  <si>
    <t>Ir izpildīts
16.05.2016</t>
  </si>
  <si>
    <t>Ir izpildīts
17.05.2016</t>
  </si>
  <si>
    <t>Ir izpildīts
19.05.2016</t>
  </si>
  <si>
    <t>Ir izpildīts
26.05.2016</t>
  </si>
  <si>
    <t>Ir izpildīts
24.05.2016</t>
  </si>
  <si>
    <t>Ir izpildīts
31.05.2016</t>
  </si>
  <si>
    <t>Nav izpildīts + pārsniedz 2 mēn VSS</t>
  </si>
  <si>
    <t>*Nav izpildīts, jo nav apstiprināti kritēriji</t>
  </si>
  <si>
    <t>29.05.2016*/ pēc kritēriju apstiprināšanas</t>
  </si>
  <si>
    <t xml:space="preserve">Ir izpildīts 
31.05.2016 </t>
  </si>
  <si>
    <t>1. kārta</t>
  </si>
  <si>
    <t>kop fin</t>
  </si>
  <si>
    <t>pārsniedz 2 mēn VSS</t>
  </si>
  <si>
    <t>Investīciju plāni sakārtoti sākot ar apstiprinātajiem MK noteikumiem maijā, turpinot ar kavējumiem un noslēdzot ar specifiskajiem atbalsta mērķiem/pasākumiem, kuriem MK noteikumu apstiprināšanas termiņš vēl nav iestājies.</t>
  </si>
  <si>
    <t xml:space="preserve">1.pielikums 
</t>
  </si>
  <si>
    <r>
      <t>N/A</t>
    </r>
    <r>
      <rPr>
        <vertAlign val="superscript"/>
        <sz val="10"/>
        <rFont val="Calibri"/>
        <family val="2"/>
        <charset val="186"/>
        <scheme val="minor"/>
      </rPr>
      <t>[4]</t>
    </r>
  </si>
  <si>
    <r>
      <t xml:space="preserve">4 </t>
    </r>
    <r>
      <rPr>
        <vertAlign val="superscript"/>
        <sz val="10"/>
        <rFont val="Calibri"/>
        <family val="2"/>
        <charset val="186"/>
        <scheme val="minor"/>
      </rPr>
      <t>[5]</t>
    </r>
  </si>
  <si>
    <t>[4] Saskaņā ar panākto vienošanos Eiropas Savienības struktūrfondu un Kohēzijas fonda Uzraudzības komitejas 2015.gada 30.aprīļa sēdē finanšu instrumentiem kritēriju komplekti atsevišķi netiks izstrādāti.</t>
  </si>
  <si>
    <t>[5] Ņemot vērā, ka SAM ietvaros plānoti lielie projekti, projektu apstiprināšas datums ir indikatīvs, jo jāņem vērā, ka lielais projekts pirms lēmuma par saskaņojams ar Eiropas Komisiju</t>
  </si>
  <si>
    <t>Eiropas Savienības struktūrfondu un Kohēzijas fonda 2014.-2020.gada plānošanas perioda specifisko atbalsta mērķu ieviešanas laika grafika statuss uz 01.06.2016</t>
  </si>
  <si>
    <t>08.05.2016*/ pēc projektu aprakstu apstiprināšanas</t>
  </si>
  <si>
    <t>*Nav izpildīts, jo MK nav apstiprināti projekta apraksti</t>
  </si>
  <si>
    <t>*Nav izpildīts - EK vēstule tika saņemta 30.05.16.</t>
  </si>
  <si>
    <t>13.04.2016*/priekšnosacījums - EK atbilde par valsts atbalsta jautājumiem</t>
  </si>
  <si>
    <t>13.05.2016*/priekšnosacījums - EK atbilde par valsts atbalsta jautājumiem</t>
  </si>
  <si>
    <t>10.04.2016*/priekšnosacījums - EK atbilde par valsts atbalsta jautājumiem</t>
  </si>
  <si>
    <t>10.05.2016*/priekšnosacījums - EK atbilde par valsts atbalsta jautājumiem</t>
  </si>
  <si>
    <t>Atbalsts izglītojamo individuālo kompetenču attīstībai</t>
  </si>
  <si>
    <t>Ir izpildīts
28.04.2016</t>
  </si>
  <si>
    <t>27.06.2016.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</si>
</sst>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5" x14ac:knownFonts="1">
    <font>
      <sz val="12"/>
      <color theme="1"/>
      <name val="Times New Roman"/>
      <family val="2"/>
      <charset val="186"/>
    </font>
    <font>
      <sz val="12"/>
      <color theme="1"/>
      <name val="Calibri"/>
      <family val="2"/>
      <charset val="186"/>
      <scheme val="minor"/>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0"/>
      <color theme="1"/>
      <name val="Calibri"/>
      <family val="2"/>
      <charset val="186"/>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045">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1" fillId="0" borderId="0"/>
    <xf numFmtId="0" fontId="26" fillId="0" borderId="0" applyNumberFormat="0" applyBorder="0" applyAlignment="0"/>
    <xf numFmtId="9" fontId="2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2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123">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5" fillId="0" borderId="0" xfId="0" applyFont="1" applyAlignment="1">
      <alignment wrapText="1"/>
    </xf>
    <xf numFmtId="0" fontId="25" fillId="0" borderId="0" xfId="0" applyFont="1"/>
    <xf numFmtId="0" fontId="25" fillId="0" borderId="1" xfId="0" applyFont="1" applyBorder="1" applyAlignment="1">
      <alignment horizontal="center" vertical="center"/>
    </xf>
    <xf numFmtId="49" fontId="25" fillId="0" borderId="0" xfId="0" applyNumberFormat="1" applyFont="1"/>
    <xf numFmtId="0" fontId="25" fillId="0" borderId="1" xfId="0" applyFont="1" applyBorder="1"/>
    <xf numFmtId="0" fontId="24" fillId="0" borderId="0" xfId="0" applyFont="1"/>
    <xf numFmtId="49" fontId="25" fillId="0" borderId="4" xfId="0" applyNumberFormat="1" applyFont="1" applyBorder="1"/>
    <xf numFmtId="0" fontId="27" fillId="0" borderId="1" xfId="0" applyFont="1" applyFill="1" applyBorder="1" applyAlignment="1">
      <alignment horizontal="center" vertical="center" wrapText="1"/>
    </xf>
    <xf numFmtId="0" fontId="25" fillId="3" borderId="0" xfId="0" applyFont="1" applyFill="1"/>
    <xf numFmtId="14" fontId="24" fillId="3" borderId="1" xfId="0" applyNumberFormat="1" applyFont="1" applyFill="1" applyBorder="1" applyAlignment="1">
      <alignment horizontal="center" vertical="center"/>
    </xf>
    <xf numFmtId="49" fontId="24" fillId="0" borderId="1" xfId="5" applyNumberFormat="1" applyFont="1" applyFill="1" applyBorder="1" applyAlignment="1">
      <alignment horizontal="center" vertical="center"/>
    </xf>
    <xf numFmtId="14" fontId="24" fillId="8" borderId="1" xfId="0" applyNumberFormat="1" applyFont="1" applyFill="1" applyBorder="1" applyAlignment="1">
      <alignment horizontal="center" vertical="center" wrapText="1"/>
    </xf>
    <xf numFmtId="14" fontId="24" fillId="9" borderId="1" xfId="0" applyNumberFormat="1"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14" fontId="24" fillId="0" borderId="0" xfId="0" applyNumberFormat="1" applyFont="1" applyFill="1" applyBorder="1" applyAlignment="1">
      <alignment horizontal="center" vertical="center" wrapText="1"/>
    </xf>
    <xf numFmtId="14" fontId="24" fillId="8" borderId="1" xfId="16384" applyNumberFormat="1" applyFont="1" applyFill="1" applyBorder="1" applyAlignment="1">
      <alignment horizontal="center" vertical="center" wrapText="1"/>
    </xf>
    <xf numFmtId="3" fontId="33" fillId="0" borderId="1" xfId="16059" applyNumberFormat="1" applyFont="1" applyFill="1" applyBorder="1" applyAlignment="1">
      <alignment horizontal="center" vertical="center" wrapText="1"/>
    </xf>
    <xf numFmtId="3" fontId="25" fillId="0" borderId="0" xfId="0" applyNumberFormat="1" applyFont="1"/>
    <xf numFmtId="0" fontId="24" fillId="6" borderId="1" xfId="0" applyFont="1" applyFill="1" applyBorder="1" applyAlignment="1">
      <alignment horizontal="center" vertical="center" wrapText="1"/>
    </xf>
    <xf numFmtId="0" fontId="25" fillId="0" borderId="0" xfId="0" applyFont="1"/>
    <xf numFmtId="1" fontId="24" fillId="0"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3" fontId="24" fillId="0" borderId="1" xfId="0" applyNumberFormat="1" applyFont="1" applyFill="1" applyBorder="1" applyAlignment="1">
      <alignment horizontal="center" vertical="center" wrapText="1"/>
    </xf>
    <xf numFmtId="9" fontId="24" fillId="0" borderId="1" xfId="1" applyFont="1" applyFill="1" applyBorder="1" applyAlignment="1">
      <alignment horizontal="center" vertical="center" wrapText="1"/>
    </xf>
    <xf numFmtId="3"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7" fillId="0" borderId="1" xfId="0" applyFont="1" applyFill="1" applyBorder="1" applyAlignment="1">
      <alignment horizontal="center" vertical="center"/>
    </xf>
    <xf numFmtId="1" fontId="25" fillId="0" borderId="0" xfId="0" applyNumberFormat="1" applyFont="1" applyAlignment="1">
      <alignment horizontal="center" vertical="center" wrapText="1"/>
    </xf>
    <xf numFmtId="1" fontId="24" fillId="0" borderId="0" xfId="0" applyNumberFormat="1" applyFont="1"/>
    <xf numFmtId="0" fontId="25" fillId="0" borderId="0" xfId="0" applyNumberFormat="1" applyFont="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0" xfId="0" applyNumberFormat="1" applyFont="1"/>
    <xf numFmtId="14" fontId="24"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indent="1"/>
    </xf>
    <xf numFmtId="14" fontId="24" fillId="9" borderId="1" xfId="0" applyNumberFormat="1" applyFont="1" applyFill="1" applyBorder="1" applyAlignment="1">
      <alignment horizontal="center" vertical="center" wrapText="1"/>
    </xf>
    <xf numFmtId="14" fontId="24" fillId="9" borderId="1" xfId="0" applyNumberFormat="1" applyFont="1" applyFill="1" applyBorder="1" applyAlignment="1">
      <alignment horizontal="center" vertical="center"/>
    </xf>
    <xf numFmtId="14" fontId="31" fillId="0" borderId="1" xfId="0" applyNumberFormat="1" applyFont="1" applyFill="1" applyBorder="1" applyAlignment="1">
      <alignment horizontal="center" vertical="center" wrapText="1"/>
    </xf>
    <xf numFmtId="14" fontId="24" fillId="0" borderId="1" xfId="73"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9" fontId="34" fillId="0" borderId="1" xfId="1" applyFont="1" applyFill="1" applyBorder="1" applyAlignment="1">
      <alignment horizontal="center" vertical="center" wrapText="1"/>
    </xf>
    <xf numFmtId="0" fontId="24" fillId="11" borderId="1" xfId="0" applyNumberFormat="1" applyFont="1" applyFill="1" applyBorder="1" applyAlignment="1">
      <alignment horizontal="center" vertical="center" wrapText="1"/>
    </xf>
    <xf numFmtId="49" fontId="24" fillId="0" borderId="0" xfId="5" applyNumberFormat="1" applyFont="1" applyFill="1" applyBorder="1" applyAlignment="1">
      <alignment horizontal="center" vertical="center"/>
    </xf>
    <xf numFmtId="49" fontId="24" fillId="0" borderId="0" xfId="5" applyNumberFormat="1" applyFont="1" applyFill="1" applyBorder="1" applyAlignment="1">
      <alignment horizontal="left" vertical="center" wrapText="1" indent="1"/>
    </xf>
    <xf numFmtId="0" fontId="24" fillId="0" borderId="0" xfId="0" applyFont="1" applyFill="1" applyBorder="1" applyAlignment="1">
      <alignment horizontal="center" vertical="center"/>
    </xf>
    <xf numFmtId="0" fontId="27" fillId="0" borderId="0" xfId="0" applyFont="1" applyFill="1" applyBorder="1" applyAlignment="1">
      <alignment horizontal="center" vertical="center"/>
    </xf>
    <xf numFmtId="3" fontId="24" fillId="0" borderId="0" xfId="0" applyNumberFormat="1" applyFont="1" applyFill="1" applyBorder="1" applyAlignment="1">
      <alignment horizontal="center" vertical="center" wrapText="1"/>
    </xf>
    <xf numFmtId="9" fontId="24" fillId="0" borderId="0" xfId="1" applyFont="1" applyFill="1" applyBorder="1" applyAlignment="1">
      <alignment horizontal="center" vertical="center" wrapText="1"/>
    </xf>
    <xf numFmtId="0" fontId="24" fillId="0" borderId="0"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0" fontId="25" fillId="0" borderId="0" xfId="0" applyFont="1" applyFill="1" applyBorder="1"/>
    <xf numFmtId="0" fontId="25" fillId="0" borderId="1" xfId="0" applyNumberFormat="1" applyFont="1" applyFill="1" applyBorder="1" applyAlignment="1">
      <alignment horizontal="center" vertical="center" wrapText="1"/>
    </xf>
    <xf numFmtId="1" fontId="24" fillId="8" borderId="1"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xf>
    <xf numFmtId="49" fontId="28" fillId="0" borderId="1" xfId="5" applyNumberFormat="1" applyFont="1" applyFill="1" applyBorder="1" applyAlignment="1">
      <alignment horizontal="center" vertical="center"/>
    </xf>
    <xf numFmtId="0" fontId="28" fillId="0" borderId="1" xfId="0" applyFont="1" applyFill="1" applyBorder="1" applyAlignment="1">
      <alignment horizontal="left" vertical="center" wrapText="1" indent="1"/>
    </xf>
    <xf numFmtId="0" fontId="3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Border="1" applyAlignment="1">
      <alignment horizontal="left"/>
    </xf>
    <xf numFmtId="0" fontId="40" fillId="0" borderId="0" xfId="0" applyFont="1" applyFill="1" applyAlignment="1"/>
    <xf numFmtId="0" fontId="41" fillId="0" borderId="0" xfId="0" applyFont="1" applyBorder="1" applyAlignment="1">
      <alignment horizontal="left"/>
    </xf>
    <xf numFmtId="0" fontId="42" fillId="0" borderId="0" xfId="0" applyFont="1"/>
    <xf numFmtId="0" fontId="43" fillId="0" borderId="0" xfId="0" applyFont="1"/>
    <xf numFmtId="0" fontId="25" fillId="0" borderId="0" xfId="0" applyFont="1" applyBorder="1" applyAlignment="1">
      <alignment vertical="center"/>
    </xf>
    <xf numFmtId="10" fontId="24" fillId="10" borderId="1" xfId="1" applyNumberFormat="1" applyFont="1" applyFill="1" applyBorder="1" applyAlignment="1">
      <alignment horizontal="center" vertical="center" wrapText="1"/>
    </xf>
    <xf numFmtId="14" fontId="24" fillId="8"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32" fillId="0" borderId="0" xfId="0" applyFont="1" applyAlignment="1">
      <alignment horizontal="left" wrapText="1"/>
    </xf>
    <xf numFmtId="3" fontId="28" fillId="0" borderId="1" xfId="0" applyNumberFormat="1" applyFont="1" applyFill="1" applyBorder="1" applyAlignment="1">
      <alignment horizontal="center" vertical="center" wrapText="1"/>
    </xf>
    <xf numFmtId="9" fontId="28" fillId="0" borderId="1" xfId="1" applyFont="1" applyFill="1" applyBorder="1" applyAlignment="1">
      <alignment horizontal="center" vertical="center" wrapText="1"/>
    </xf>
    <xf numFmtId="0" fontId="27" fillId="7" borderId="3" xfId="0" applyFont="1" applyFill="1" applyBorder="1" applyAlignment="1">
      <alignment horizontal="center" vertic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14" fontId="25" fillId="8"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0" fontId="25" fillId="3" borderId="1" xfId="0" applyFont="1" applyFill="1" applyBorder="1" applyAlignment="1">
      <alignment horizontal="center" vertical="center"/>
    </xf>
    <xf numFmtId="0" fontId="24" fillId="0" borderId="1" xfId="0" applyFont="1" applyBorder="1" applyAlignment="1">
      <alignment horizontal="center" vertical="center"/>
    </xf>
    <xf numFmtId="14" fontId="24" fillId="0" borderId="3" xfId="0"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25" fillId="0" borderId="0" xfId="0" applyFont="1" applyAlignment="1">
      <alignment horizontal="center" vertical="center" wrapText="1"/>
    </xf>
    <xf numFmtId="14" fontId="24" fillId="3" borderId="1" xfId="16384" applyNumberFormat="1" applyFont="1" applyFill="1" applyBorder="1" applyAlignment="1">
      <alignment horizontal="center" vertical="center" wrapText="1"/>
    </xf>
    <xf numFmtId="3" fontId="24" fillId="0" borderId="0" xfId="0" applyNumberFormat="1" applyFont="1"/>
    <xf numFmtId="0" fontId="44" fillId="0" borderId="0" xfId="0" applyFont="1"/>
    <xf numFmtId="0" fontId="33" fillId="0" borderId="0" xfId="0" applyFont="1" applyAlignment="1">
      <alignment wrapText="1"/>
    </xf>
    <xf numFmtId="0" fontId="29" fillId="0" borderId="0" xfId="0" applyFont="1" applyAlignment="1">
      <alignment wrapText="1"/>
    </xf>
    <xf numFmtId="49" fontId="24" fillId="0" borderId="1" xfId="5" applyNumberFormat="1" applyFont="1" applyFill="1" applyBorder="1" applyAlignment="1">
      <alignment horizontal="left" vertical="center" wrapText="1" indent="1"/>
    </xf>
    <xf numFmtId="14" fontId="24" fillId="0" borderId="1" xfId="0" applyNumberFormat="1" applyFont="1" applyFill="1" applyBorder="1" applyAlignment="1">
      <alignment horizontal="center" vertical="center"/>
    </xf>
    <xf numFmtId="0" fontId="24" fillId="0" borderId="1" xfId="0" applyFont="1" applyFill="1" applyBorder="1" applyAlignment="1">
      <alignment horizontal="left" vertical="center" indent="1"/>
    </xf>
    <xf numFmtId="3" fontId="31" fillId="0" borderId="1" xfId="0" applyNumberFormat="1" applyFont="1" applyFill="1" applyBorder="1" applyAlignment="1">
      <alignment horizontal="center" vertical="center"/>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left" wrapText="1" indent="1"/>
    </xf>
    <xf numFmtId="49" fontId="24" fillId="0" borderId="1" xfId="5" applyNumberFormat="1" applyFont="1" applyFill="1" applyBorder="1" applyAlignment="1">
      <alignment horizontal="center" vertical="center" wrapText="1"/>
    </xf>
    <xf numFmtId="14" fontId="35" fillId="0" borderId="1" xfId="0" applyNumberFormat="1" applyFont="1" applyFill="1" applyBorder="1" applyAlignment="1">
      <alignment horizontal="center" vertical="center" wrapText="1"/>
    </xf>
    <xf numFmtId="3" fontId="33" fillId="0" borderId="1" xfId="16010" applyNumberFormat="1" applyFont="1" applyFill="1" applyBorder="1" applyAlignment="1">
      <alignment horizontal="center" vertical="center"/>
    </xf>
    <xf numFmtId="49" fontId="24" fillId="0" borderId="1" xfId="16059" applyNumberFormat="1" applyFont="1" applyFill="1" applyBorder="1" applyAlignment="1">
      <alignment horizontal="center" vertical="center"/>
    </xf>
    <xf numFmtId="49" fontId="24" fillId="0" borderId="1" xfId="16059" applyNumberFormat="1" applyFont="1" applyFill="1" applyBorder="1" applyAlignment="1">
      <alignment horizontal="left" vertical="center" wrapText="1" indent="1"/>
    </xf>
    <xf numFmtId="49" fontId="24" fillId="0" borderId="1" xfId="310" applyNumberFormat="1" applyFont="1" applyFill="1" applyBorder="1" applyAlignment="1">
      <alignment horizontal="center" vertical="center"/>
    </xf>
    <xf numFmtId="49" fontId="24" fillId="0" borderId="1" xfId="310" applyNumberFormat="1" applyFont="1" applyFill="1" applyBorder="1" applyAlignment="1">
      <alignment horizontal="left" vertical="center" wrapText="1" indent="1"/>
    </xf>
    <xf numFmtId="14" fontId="24" fillId="0" borderId="1" xfId="631" applyNumberFormat="1" applyFont="1" applyFill="1" applyBorder="1" applyAlignment="1">
      <alignment horizontal="center" vertical="center" wrapText="1"/>
    </xf>
    <xf numFmtId="0" fontId="25" fillId="0" borderId="0" xfId="0" applyFont="1" applyFill="1"/>
    <xf numFmtId="0" fontId="24" fillId="0" borderId="0" xfId="0" applyFont="1" applyFill="1"/>
    <xf numFmtId="0" fontId="24" fillId="11"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27" fillId="7" borderId="1" xfId="0" applyFont="1" applyFill="1" applyBorder="1" applyAlignment="1">
      <alignment horizontal="center" vertical="center" wrapText="1"/>
    </xf>
    <xf numFmtId="3" fontId="24" fillId="5" borderId="1" xfId="16059" applyNumberFormat="1" applyFont="1" applyFill="1" applyBorder="1" applyAlignment="1" applyProtection="1">
      <alignment horizontal="center" vertical="center" wrapText="1"/>
      <protection locked="0"/>
    </xf>
    <xf numFmtId="0" fontId="24"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4" fillId="11" borderId="1" xfId="0" applyNumberFormat="1" applyFont="1" applyFill="1" applyBorder="1" applyAlignment="1">
      <alignment horizontal="center" vertical="center" wrapText="1"/>
    </xf>
    <xf numFmtId="1" fontId="24" fillId="11" borderId="1" xfId="0" applyNumberFormat="1" applyFont="1" applyFill="1" applyBorder="1" applyAlignment="1">
      <alignment horizontal="center" vertical="center" wrapText="1"/>
    </xf>
    <xf numFmtId="14" fontId="24" fillId="4" borderId="1" xfId="0" applyNumberFormat="1" applyFont="1" applyFill="1" applyBorder="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Q189"/>
  <sheetViews>
    <sheetView tabSelected="1" zoomScale="80" zoomScaleNormal="80" workbookViewId="0">
      <pane xSplit="1" ySplit="7" topLeftCell="B149" activePane="bottomRight" state="frozen"/>
      <selection pane="topRight" activeCell="C1" sqref="C1"/>
      <selection pane="bottomLeft" activeCell="A7" sqref="A7"/>
      <selection pane="bottomRight" activeCell="F154" sqref="F154"/>
    </sheetView>
  </sheetViews>
  <sheetFormatPr defaultColWidth="9" defaultRowHeight="12.75" outlineLevelRow="1" outlineLevelCol="1" x14ac:dyDescent="0.2"/>
  <cols>
    <col min="1" max="1" width="8" style="7" customWidth="1"/>
    <col min="2" max="2" width="34.875" style="7" customWidth="1"/>
    <col min="3" max="3" width="6.125" style="7" customWidth="1"/>
    <col min="4" max="4" width="7.5" style="7" customWidth="1"/>
    <col min="5" max="5" width="7" style="7" customWidth="1"/>
    <col min="6" max="6" width="13.5" style="7" customWidth="1"/>
    <col min="7" max="7" width="15" style="7" customWidth="1" collapsed="1"/>
    <col min="8" max="8" width="10.125" style="7" hidden="1" customWidth="1" outlineLevel="1"/>
    <col min="9" max="9" width="10.875" style="7" hidden="1" customWidth="1" outlineLevel="1"/>
    <col min="10" max="10" width="9.25" style="7" hidden="1" customWidth="1" outlineLevel="1"/>
    <col min="11" max="11" width="12.625" style="7" hidden="1" customWidth="1" outlineLevel="1"/>
    <col min="12" max="12" width="14.25" style="7" hidden="1" customWidth="1" outlineLevel="1"/>
    <col min="13" max="14" width="11.875" style="7" hidden="1" customWidth="1" outlineLevel="1"/>
    <col min="15" max="15" width="10.125" style="7" hidden="1" customWidth="1" outlineLevel="1"/>
    <col min="16" max="16" width="10.25" style="7" hidden="1" customWidth="1" outlineLevel="1"/>
    <col min="17" max="17" width="12.75" style="7" hidden="1" customWidth="1" outlineLevel="1"/>
    <col min="18" max="18" width="13" style="9" hidden="1" customWidth="1" outlineLevel="1"/>
    <col min="19" max="21" width="14" style="11" customWidth="1"/>
    <col min="22" max="22" width="13.375" style="11" customWidth="1"/>
    <col min="23" max="23" width="15.125" style="11" customWidth="1"/>
    <col min="24" max="25" width="13.375" style="11" customWidth="1"/>
    <col min="26" max="26" width="13.75" style="37" customWidth="1"/>
    <col min="27" max="27" width="13.75" style="11" customWidth="1"/>
    <col min="28" max="28" width="13.75" style="34" customWidth="1"/>
    <col min="29" max="29" width="15.5" style="11" customWidth="1"/>
    <col min="30" max="30" width="15.5" style="11" hidden="1" customWidth="1"/>
    <col min="31" max="16384" width="9" style="7"/>
  </cols>
  <sheetData>
    <row r="1" spans="1:31" s="25" customFormat="1" ht="33.75" customHeight="1" x14ac:dyDescent="0.25">
      <c r="R1" s="9"/>
      <c r="S1" s="11"/>
      <c r="U1" s="91"/>
      <c r="V1" s="91"/>
      <c r="W1" s="91"/>
      <c r="X1" s="91"/>
      <c r="Y1" s="91"/>
      <c r="Z1" s="91"/>
      <c r="AA1" s="91"/>
      <c r="AB1" s="91"/>
      <c r="AC1" s="92" t="s">
        <v>661</v>
      </c>
    </row>
    <row r="2" spans="1:31" ht="16.5" customHeight="1" x14ac:dyDescent="0.2">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35"/>
      <c r="AA2" s="87"/>
      <c r="AB2" s="33"/>
      <c r="AC2" s="87"/>
      <c r="AD2" s="79"/>
    </row>
    <row r="3" spans="1:31" s="25" customFormat="1" ht="16.5" customHeight="1" x14ac:dyDescent="0.25">
      <c r="A3" s="114" t="s">
        <v>666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87"/>
    </row>
    <row r="4" spans="1:31" ht="30" customHeight="1" x14ac:dyDescent="0.2">
      <c r="A4" s="113" t="s">
        <v>660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80"/>
    </row>
    <row r="5" spans="1:31" s="6" customFormat="1" ht="50.25" customHeight="1" x14ac:dyDescent="0.2">
      <c r="A5" s="116" t="s">
        <v>529</v>
      </c>
      <c r="B5" s="116" t="s">
        <v>262</v>
      </c>
      <c r="C5" s="116" t="s">
        <v>523</v>
      </c>
      <c r="D5" s="116" t="s">
        <v>524</v>
      </c>
      <c r="E5" s="116" t="s">
        <v>525</v>
      </c>
      <c r="F5" s="117" t="s">
        <v>615</v>
      </c>
      <c r="G5" s="117" t="s">
        <v>526</v>
      </c>
      <c r="H5" s="117" t="s">
        <v>358</v>
      </c>
      <c r="I5" s="117" t="s">
        <v>359</v>
      </c>
      <c r="J5" s="117" t="s">
        <v>360</v>
      </c>
      <c r="K5" s="117" t="s">
        <v>361</v>
      </c>
      <c r="L5" s="117" t="s">
        <v>362</v>
      </c>
      <c r="M5" s="117" t="s">
        <v>363</v>
      </c>
      <c r="N5" s="117" t="s">
        <v>364</v>
      </c>
      <c r="O5" s="117" t="s">
        <v>365</v>
      </c>
      <c r="P5" s="117" t="s">
        <v>366</v>
      </c>
      <c r="Q5" s="117" t="s">
        <v>367</v>
      </c>
      <c r="R5" s="117" t="s">
        <v>368</v>
      </c>
      <c r="S5" s="118" t="s">
        <v>508</v>
      </c>
      <c r="T5" s="118"/>
      <c r="U5" s="119" t="s">
        <v>592</v>
      </c>
      <c r="V5" s="118" t="s">
        <v>351</v>
      </c>
      <c r="W5" s="118"/>
      <c r="X5" s="118"/>
      <c r="Y5" s="24"/>
      <c r="Z5" s="120" t="s">
        <v>450</v>
      </c>
      <c r="AA5" s="111"/>
      <c r="AB5" s="121" t="s">
        <v>507</v>
      </c>
      <c r="AC5" s="111" t="s">
        <v>643</v>
      </c>
      <c r="AD5" s="111" t="s">
        <v>609</v>
      </c>
    </row>
    <row r="6" spans="1:31" s="6" customFormat="1" ht="99" customHeight="1" x14ac:dyDescent="0.2">
      <c r="A6" s="116"/>
      <c r="B6" s="116"/>
      <c r="C6" s="116"/>
      <c r="D6" s="116"/>
      <c r="E6" s="116"/>
      <c r="F6" s="117"/>
      <c r="G6" s="117"/>
      <c r="H6" s="117"/>
      <c r="I6" s="117"/>
      <c r="J6" s="117"/>
      <c r="K6" s="117"/>
      <c r="L6" s="117"/>
      <c r="M6" s="117"/>
      <c r="N6" s="117"/>
      <c r="O6" s="117"/>
      <c r="P6" s="117"/>
      <c r="Q6" s="117"/>
      <c r="R6" s="117"/>
      <c r="S6" s="24" t="s">
        <v>402</v>
      </c>
      <c r="T6" s="24" t="s">
        <v>339</v>
      </c>
      <c r="U6" s="119"/>
      <c r="V6" s="24" t="s">
        <v>509</v>
      </c>
      <c r="W6" s="24" t="s">
        <v>340</v>
      </c>
      <c r="X6" s="24" t="s">
        <v>469</v>
      </c>
      <c r="Y6" s="24" t="s">
        <v>387</v>
      </c>
      <c r="Z6" s="48" t="s">
        <v>499</v>
      </c>
      <c r="AA6" s="109" t="s">
        <v>500</v>
      </c>
      <c r="AB6" s="121"/>
      <c r="AC6" s="111"/>
      <c r="AD6" s="111" t="s">
        <v>609</v>
      </c>
    </row>
    <row r="7" spans="1:31" s="6" customFormat="1" ht="20.25" customHeight="1" collapsed="1" x14ac:dyDescent="0.2">
      <c r="A7" s="110">
        <v>1</v>
      </c>
      <c r="B7" s="110">
        <v>2</v>
      </c>
      <c r="C7" s="110">
        <v>3</v>
      </c>
      <c r="D7" s="110">
        <v>4</v>
      </c>
      <c r="E7" s="110">
        <v>5</v>
      </c>
      <c r="F7" s="110">
        <v>6</v>
      </c>
      <c r="G7" s="110">
        <v>7</v>
      </c>
      <c r="H7" s="110"/>
      <c r="I7" s="110"/>
      <c r="J7" s="110"/>
      <c r="K7" s="110"/>
      <c r="L7" s="110"/>
      <c r="M7" s="110"/>
      <c r="N7" s="110"/>
      <c r="O7" s="110"/>
      <c r="P7" s="110"/>
      <c r="Q7" s="110"/>
      <c r="R7" s="110"/>
      <c r="S7" s="110">
        <v>8</v>
      </c>
      <c r="T7" s="110">
        <v>9</v>
      </c>
      <c r="U7" s="110">
        <v>10</v>
      </c>
      <c r="V7" s="110">
        <v>11</v>
      </c>
      <c r="W7" s="110">
        <v>12</v>
      </c>
      <c r="X7" s="110">
        <v>13</v>
      </c>
      <c r="Y7" s="110">
        <v>14</v>
      </c>
      <c r="Z7" s="110">
        <v>15</v>
      </c>
      <c r="AA7" s="110">
        <v>16</v>
      </c>
      <c r="AB7" s="110">
        <v>17</v>
      </c>
      <c r="AC7" s="110">
        <v>18</v>
      </c>
      <c r="AD7" s="78" t="s">
        <v>610</v>
      </c>
    </row>
    <row r="8" spans="1:31" ht="103.5" hidden="1" customHeight="1" outlineLevel="1" x14ac:dyDescent="0.2">
      <c r="A8" s="16" t="s">
        <v>99</v>
      </c>
      <c r="B8" s="93" t="s">
        <v>111</v>
      </c>
      <c r="C8" s="31" t="s">
        <v>7</v>
      </c>
      <c r="D8" s="32" t="s">
        <v>19</v>
      </c>
      <c r="E8" s="31" t="s">
        <v>5</v>
      </c>
      <c r="F8" s="28">
        <f t="shared" ref="F8:F60" si="0">G8+L8</f>
        <v>4609777</v>
      </c>
      <c r="G8" s="28">
        <f t="shared" ref="G8:G60" si="1">H8+I8+J8</f>
        <v>3918310</v>
      </c>
      <c r="H8" s="30">
        <v>0</v>
      </c>
      <c r="I8" s="30">
        <v>0</v>
      </c>
      <c r="J8" s="22">
        <v>3918310</v>
      </c>
      <c r="K8" s="29">
        <f t="shared" ref="K8:K60" si="2">G8/F8</f>
        <v>0.849999902381395</v>
      </c>
      <c r="L8" s="28">
        <v>691467</v>
      </c>
      <c r="M8" s="30">
        <v>652848</v>
      </c>
      <c r="N8" s="29">
        <f t="shared" ref="N8:N60" si="3">M8/F8</f>
        <v>0.14162246893938688</v>
      </c>
      <c r="O8" s="30">
        <v>0</v>
      </c>
      <c r="P8" s="29">
        <f t="shared" ref="P8:P60" si="4">O8/F8</f>
        <v>0</v>
      </c>
      <c r="Q8" s="30">
        <v>0</v>
      </c>
      <c r="R8" s="29">
        <f t="shared" ref="R8:R60" si="5">Q8/F8</f>
        <v>0</v>
      </c>
      <c r="S8" s="94" t="s">
        <v>129</v>
      </c>
      <c r="T8" s="15" t="s">
        <v>129</v>
      </c>
      <c r="U8" s="82" t="s">
        <v>595</v>
      </c>
      <c r="V8" s="94" t="s">
        <v>146</v>
      </c>
      <c r="W8" s="73" t="s">
        <v>443</v>
      </c>
      <c r="X8" s="40" t="s">
        <v>130</v>
      </c>
      <c r="Y8" s="73" t="s">
        <v>442</v>
      </c>
      <c r="Z8" s="36" t="s">
        <v>222</v>
      </c>
      <c r="AA8" s="73" t="s">
        <v>394</v>
      </c>
      <c r="AB8" s="59" t="s">
        <v>214</v>
      </c>
      <c r="AC8" s="40" t="s">
        <v>493</v>
      </c>
      <c r="AD8" s="40">
        <v>41940</v>
      </c>
      <c r="AE8" s="107"/>
    </row>
    <row r="9" spans="1:31" ht="41.25" hidden="1" customHeight="1" outlineLevel="1" x14ac:dyDescent="0.2">
      <c r="A9" s="16" t="s">
        <v>36</v>
      </c>
      <c r="B9" s="93" t="s">
        <v>82</v>
      </c>
      <c r="C9" s="31" t="s">
        <v>7</v>
      </c>
      <c r="D9" s="32" t="s">
        <v>18</v>
      </c>
      <c r="E9" s="31" t="s">
        <v>5</v>
      </c>
      <c r="F9" s="28">
        <f t="shared" si="0"/>
        <v>96428049</v>
      </c>
      <c r="G9" s="28">
        <f t="shared" si="1"/>
        <v>81963841</v>
      </c>
      <c r="H9" s="30">
        <v>0</v>
      </c>
      <c r="I9" s="30">
        <v>0</v>
      </c>
      <c r="J9" s="30">
        <v>81963841</v>
      </c>
      <c r="K9" s="29">
        <f t="shared" si="2"/>
        <v>0.84999999325922271</v>
      </c>
      <c r="L9" s="28">
        <f t="shared" ref="L9:L60" si="6">M9+O9+Q9</f>
        <v>14464208</v>
      </c>
      <c r="M9" s="30">
        <v>12185719</v>
      </c>
      <c r="N9" s="29">
        <f t="shared" si="3"/>
        <v>0.12637110390981776</v>
      </c>
      <c r="O9" s="30">
        <v>0</v>
      </c>
      <c r="P9" s="29">
        <f t="shared" si="4"/>
        <v>0</v>
      </c>
      <c r="Q9" s="30">
        <v>2278489</v>
      </c>
      <c r="R9" s="29">
        <f t="shared" si="5"/>
        <v>2.3628902830959485E-2</v>
      </c>
      <c r="S9" s="40" t="s">
        <v>130</v>
      </c>
      <c r="T9" s="73" t="s">
        <v>304</v>
      </c>
      <c r="U9" s="82" t="s">
        <v>595</v>
      </c>
      <c r="V9" s="40" t="s">
        <v>130</v>
      </c>
      <c r="W9" s="73" t="s">
        <v>318</v>
      </c>
      <c r="X9" s="40" t="s">
        <v>130</v>
      </c>
      <c r="Y9" s="73" t="s">
        <v>429</v>
      </c>
      <c r="Z9" s="36" t="s">
        <v>212</v>
      </c>
      <c r="AA9" s="73" t="s">
        <v>349</v>
      </c>
      <c r="AB9" s="59" t="s">
        <v>217</v>
      </c>
      <c r="AC9" s="40" t="s">
        <v>480</v>
      </c>
      <c r="AD9" s="40">
        <v>41996</v>
      </c>
      <c r="AE9" s="107"/>
    </row>
    <row r="10" spans="1:31" ht="40.5" hidden="1" customHeight="1" outlineLevel="1" x14ac:dyDescent="0.2">
      <c r="A10" s="39" t="s">
        <v>25</v>
      </c>
      <c r="B10" s="41" t="s">
        <v>209</v>
      </c>
      <c r="C10" s="31" t="s">
        <v>7</v>
      </c>
      <c r="D10" s="32" t="s">
        <v>18</v>
      </c>
      <c r="E10" s="31" t="s">
        <v>5</v>
      </c>
      <c r="F10" s="28">
        <f t="shared" si="0"/>
        <v>29205260</v>
      </c>
      <c r="G10" s="28">
        <f t="shared" si="1"/>
        <v>24824471</v>
      </c>
      <c r="H10" s="30">
        <v>0</v>
      </c>
      <c r="I10" s="30">
        <v>0</v>
      </c>
      <c r="J10" s="30">
        <v>24824471</v>
      </c>
      <c r="K10" s="29">
        <f t="shared" si="2"/>
        <v>0.85</v>
      </c>
      <c r="L10" s="28">
        <f t="shared" si="6"/>
        <v>4380789</v>
      </c>
      <c r="M10" s="30">
        <v>2625393</v>
      </c>
      <c r="N10" s="29">
        <f t="shared" si="3"/>
        <v>8.9894525849110743E-2</v>
      </c>
      <c r="O10" s="30">
        <v>0</v>
      </c>
      <c r="P10" s="29">
        <f t="shared" si="4"/>
        <v>0</v>
      </c>
      <c r="Q10" s="30">
        <v>1755396</v>
      </c>
      <c r="R10" s="29">
        <f t="shared" si="5"/>
        <v>6.0105474150889258E-2</v>
      </c>
      <c r="S10" s="94" t="s">
        <v>147</v>
      </c>
      <c r="T10" s="73" t="s">
        <v>326</v>
      </c>
      <c r="U10" s="82" t="s">
        <v>595</v>
      </c>
      <c r="V10" s="94" t="s">
        <v>147</v>
      </c>
      <c r="W10" s="73" t="s">
        <v>319</v>
      </c>
      <c r="X10" s="40" t="s">
        <v>212</v>
      </c>
      <c r="Y10" s="73" t="s">
        <v>434</v>
      </c>
      <c r="Z10" s="36" t="s">
        <v>212</v>
      </c>
      <c r="AA10" s="73" t="s">
        <v>299</v>
      </c>
      <c r="AB10" s="59" t="s">
        <v>213</v>
      </c>
      <c r="AC10" s="40" t="s">
        <v>486</v>
      </c>
      <c r="AD10" s="40">
        <v>41996</v>
      </c>
      <c r="AE10" s="107"/>
    </row>
    <row r="11" spans="1:31" ht="58.5" hidden="1" customHeight="1" outlineLevel="1" x14ac:dyDescent="0.2">
      <c r="A11" s="16" t="s">
        <v>43</v>
      </c>
      <c r="B11" s="93" t="s">
        <v>265</v>
      </c>
      <c r="C11" s="31" t="s">
        <v>7</v>
      </c>
      <c r="D11" s="32" t="s">
        <v>12</v>
      </c>
      <c r="E11" s="31" t="s">
        <v>4</v>
      </c>
      <c r="F11" s="28">
        <f t="shared" si="0"/>
        <v>1310848</v>
      </c>
      <c r="G11" s="28">
        <f t="shared" si="1"/>
        <v>1114221</v>
      </c>
      <c r="H11" s="30">
        <v>0</v>
      </c>
      <c r="I11" s="30">
        <v>1114221</v>
      </c>
      <c r="J11" s="30">
        <v>0</v>
      </c>
      <c r="K11" s="29">
        <f t="shared" si="2"/>
        <v>0.85000015257299089</v>
      </c>
      <c r="L11" s="28">
        <f t="shared" si="6"/>
        <v>196627</v>
      </c>
      <c r="M11" s="28">
        <v>0</v>
      </c>
      <c r="N11" s="29">
        <f t="shared" si="3"/>
        <v>0</v>
      </c>
      <c r="O11" s="28">
        <v>196627</v>
      </c>
      <c r="P11" s="29">
        <f t="shared" si="4"/>
        <v>0.14999984742700909</v>
      </c>
      <c r="Q11" s="28">
        <v>0</v>
      </c>
      <c r="R11" s="29">
        <f t="shared" si="5"/>
        <v>0</v>
      </c>
      <c r="S11" s="94" t="s">
        <v>129</v>
      </c>
      <c r="T11" s="73" t="s">
        <v>304</v>
      </c>
      <c r="U11" s="82" t="s">
        <v>595</v>
      </c>
      <c r="V11" s="40" t="s">
        <v>218</v>
      </c>
      <c r="W11" s="73" t="s">
        <v>305</v>
      </c>
      <c r="X11" s="40" t="s">
        <v>219</v>
      </c>
      <c r="Y11" s="73" t="s">
        <v>427</v>
      </c>
      <c r="Z11" s="36" t="s">
        <v>220</v>
      </c>
      <c r="AA11" s="73" t="s">
        <v>306</v>
      </c>
      <c r="AB11" s="59" t="s">
        <v>212</v>
      </c>
      <c r="AC11" s="40" t="s">
        <v>476</v>
      </c>
      <c r="AD11" s="40">
        <v>42045</v>
      </c>
      <c r="AE11" s="107"/>
    </row>
    <row r="12" spans="1:31" ht="41.25" hidden="1" customHeight="1" outlineLevel="1" x14ac:dyDescent="0.2">
      <c r="A12" s="39" t="s">
        <v>30</v>
      </c>
      <c r="B12" s="95" t="s">
        <v>0</v>
      </c>
      <c r="C12" s="31" t="s">
        <v>7</v>
      </c>
      <c r="D12" s="32" t="s">
        <v>18</v>
      </c>
      <c r="E12" s="31" t="s">
        <v>5</v>
      </c>
      <c r="F12" s="28">
        <f t="shared" si="0"/>
        <v>504300</v>
      </c>
      <c r="G12" s="28">
        <f t="shared" si="1"/>
        <v>428655</v>
      </c>
      <c r="H12" s="30">
        <v>0</v>
      </c>
      <c r="I12" s="30">
        <v>0</v>
      </c>
      <c r="J12" s="30">
        <v>428655</v>
      </c>
      <c r="K12" s="29">
        <f t="shared" si="2"/>
        <v>0.85</v>
      </c>
      <c r="L12" s="28">
        <f t="shared" si="6"/>
        <v>75645</v>
      </c>
      <c r="M12" s="30">
        <v>75645</v>
      </c>
      <c r="N12" s="29">
        <f t="shared" si="3"/>
        <v>0.15</v>
      </c>
      <c r="O12" s="30">
        <v>0</v>
      </c>
      <c r="P12" s="29">
        <f t="shared" si="4"/>
        <v>0</v>
      </c>
      <c r="Q12" s="30">
        <v>0</v>
      </c>
      <c r="R12" s="29">
        <f t="shared" si="5"/>
        <v>0</v>
      </c>
      <c r="S12" s="40" t="s">
        <v>147</v>
      </c>
      <c r="T12" s="73" t="s">
        <v>326</v>
      </c>
      <c r="U12" s="82" t="s">
        <v>595</v>
      </c>
      <c r="V12" s="40" t="s">
        <v>147</v>
      </c>
      <c r="W12" s="73" t="s">
        <v>319</v>
      </c>
      <c r="X12" s="40" t="s">
        <v>211</v>
      </c>
      <c r="Y12" s="73" t="s">
        <v>430</v>
      </c>
      <c r="Z12" s="36" t="s">
        <v>220</v>
      </c>
      <c r="AA12" s="73" t="s">
        <v>374</v>
      </c>
      <c r="AB12" s="59" t="s">
        <v>213</v>
      </c>
      <c r="AC12" s="40" t="s">
        <v>483</v>
      </c>
      <c r="AD12" s="40">
        <v>42080</v>
      </c>
      <c r="AE12" s="107"/>
    </row>
    <row r="13" spans="1:31" s="25" customFormat="1" ht="28.5" hidden="1" customHeight="1" outlineLevel="1" x14ac:dyDescent="0.2">
      <c r="A13" s="39" t="s">
        <v>26</v>
      </c>
      <c r="B13" s="41" t="s">
        <v>208</v>
      </c>
      <c r="C13" s="31" t="s">
        <v>7</v>
      </c>
      <c r="D13" s="32" t="s">
        <v>18</v>
      </c>
      <c r="E13" s="31" t="s">
        <v>5</v>
      </c>
      <c r="F13" s="28">
        <f t="shared" si="0"/>
        <v>8526615</v>
      </c>
      <c r="G13" s="28">
        <f t="shared" si="1"/>
        <v>7247622</v>
      </c>
      <c r="H13" s="30">
        <v>0</v>
      </c>
      <c r="I13" s="30">
        <v>0</v>
      </c>
      <c r="J13" s="30">
        <v>7247622</v>
      </c>
      <c r="K13" s="29">
        <f t="shared" si="2"/>
        <v>0.84999991204012382</v>
      </c>
      <c r="L13" s="28">
        <f t="shared" si="6"/>
        <v>1278993</v>
      </c>
      <c r="M13" s="30">
        <v>1278993</v>
      </c>
      <c r="N13" s="29">
        <f t="shared" si="3"/>
        <v>0.15000008795987621</v>
      </c>
      <c r="O13" s="30">
        <v>0</v>
      </c>
      <c r="P13" s="29">
        <f t="shared" si="4"/>
        <v>0</v>
      </c>
      <c r="Q13" s="30">
        <v>0</v>
      </c>
      <c r="R13" s="29">
        <f t="shared" si="5"/>
        <v>0</v>
      </c>
      <c r="S13" s="94" t="s">
        <v>130</v>
      </c>
      <c r="T13" s="73" t="s">
        <v>330</v>
      </c>
      <c r="U13" s="82" t="s">
        <v>604</v>
      </c>
      <c r="V13" s="94" t="s">
        <v>130</v>
      </c>
      <c r="W13" s="73" t="s">
        <v>323</v>
      </c>
      <c r="X13" s="40" t="s">
        <v>212</v>
      </c>
      <c r="Y13" s="73" t="s">
        <v>438</v>
      </c>
      <c r="Z13" s="36" t="s">
        <v>212</v>
      </c>
      <c r="AA13" s="73" t="s">
        <v>376</v>
      </c>
      <c r="AB13" s="59" t="s">
        <v>213</v>
      </c>
      <c r="AC13" s="40" t="s">
        <v>490</v>
      </c>
      <c r="AD13" s="40">
        <v>42108</v>
      </c>
      <c r="AE13" s="107"/>
    </row>
    <row r="14" spans="1:31" s="25" customFormat="1" ht="50.25" hidden="1" customHeight="1" outlineLevel="1" x14ac:dyDescent="0.2">
      <c r="A14" s="39" t="s">
        <v>31</v>
      </c>
      <c r="B14" s="41" t="s">
        <v>527</v>
      </c>
      <c r="C14" s="31" t="s">
        <v>7</v>
      </c>
      <c r="D14" s="32" t="s">
        <v>18</v>
      </c>
      <c r="E14" s="31" t="s">
        <v>5</v>
      </c>
      <c r="F14" s="28">
        <f t="shared" si="0"/>
        <v>18461601</v>
      </c>
      <c r="G14" s="28">
        <f t="shared" si="1"/>
        <v>15692361</v>
      </c>
      <c r="H14" s="30">
        <v>0</v>
      </c>
      <c r="I14" s="30">
        <v>0</v>
      </c>
      <c r="J14" s="30">
        <v>15692361</v>
      </c>
      <c r="K14" s="29">
        <f t="shared" si="2"/>
        <v>0.85000000812497245</v>
      </c>
      <c r="L14" s="28">
        <f t="shared" si="6"/>
        <v>2769240</v>
      </c>
      <c r="M14" s="30">
        <v>1625667</v>
      </c>
      <c r="N14" s="29">
        <f t="shared" si="3"/>
        <v>8.8056664208050001E-2</v>
      </c>
      <c r="O14" s="30">
        <v>0</v>
      </c>
      <c r="P14" s="29">
        <f t="shared" si="4"/>
        <v>0</v>
      </c>
      <c r="Q14" s="30">
        <v>1143573</v>
      </c>
      <c r="R14" s="29">
        <f t="shared" si="5"/>
        <v>6.1943327666977528E-2</v>
      </c>
      <c r="S14" s="40" t="s">
        <v>258</v>
      </c>
      <c r="T14" s="73" t="s">
        <v>334</v>
      </c>
      <c r="U14" s="82" t="s">
        <v>599</v>
      </c>
      <c r="V14" s="40" t="s">
        <v>130</v>
      </c>
      <c r="W14" s="73" t="s">
        <v>479</v>
      </c>
      <c r="X14" s="40" t="s">
        <v>215</v>
      </c>
      <c r="Y14" s="73" t="s">
        <v>431</v>
      </c>
      <c r="Z14" s="36" t="s">
        <v>221</v>
      </c>
      <c r="AA14" s="73" t="s">
        <v>333</v>
      </c>
      <c r="AB14" s="59" t="s">
        <v>222</v>
      </c>
      <c r="AC14" s="40" t="s">
        <v>476</v>
      </c>
      <c r="AD14" s="40">
        <v>42122</v>
      </c>
      <c r="AE14" s="107"/>
    </row>
    <row r="15" spans="1:31" s="25" customFormat="1" ht="46.5" hidden="1" customHeight="1" outlineLevel="1" x14ac:dyDescent="0.2">
      <c r="A15" s="39" t="s">
        <v>32</v>
      </c>
      <c r="B15" s="41" t="s">
        <v>528</v>
      </c>
      <c r="C15" s="31" t="s">
        <v>7</v>
      </c>
      <c r="D15" s="32" t="s">
        <v>18</v>
      </c>
      <c r="E15" s="31" t="s">
        <v>5</v>
      </c>
      <c r="F15" s="28">
        <f t="shared" si="0"/>
        <v>22689140</v>
      </c>
      <c r="G15" s="28">
        <f t="shared" si="1"/>
        <v>19285769</v>
      </c>
      <c r="H15" s="30">
        <v>0</v>
      </c>
      <c r="I15" s="30">
        <v>0</v>
      </c>
      <c r="J15" s="30">
        <v>19285769</v>
      </c>
      <c r="K15" s="29">
        <f t="shared" si="2"/>
        <v>0.85</v>
      </c>
      <c r="L15" s="28">
        <f t="shared" si="6"/>
        <v>3403371</v>
      </c>
      <c r="M15" s="96">
        <v>3403371</v>
      </c>
      <c r="N15" s="29">
        <f t="shared" si="3"/>
        <v>0.15</v>
      </c>
      <c r="O15" s="30">
        <v>0</v>
      </c>
      <c r="P15" s="29">
        <f t="shared" si="4"/>
        <v>0</v>
      </c>
      <c r="Q15" s="30">
        <v>0</v>
      </c>
      <c r="R15" s="29">
        <f t="shared" si="5"/>
        <v>0</v>
      </c>
      <c r="S15" s="40" t="s">
        <v>214</v>
      </c>
      <c r="T15" s="73" t="s">
        <v>380</v>
      </c>
      <c r="U15" s="82" t="s">
        <v>599</v>
      </c>
      <c r="V15" s="40" t="s">
        <v>481</v>
      </c>
      <c r="W15" s="73" t="s">
        <v>482</v>
      </c>
      <c r="X15" s="40" t="s">
        <v>404</v>
      </c>
      <c r="Y15" s="73" t="s">
        <v>431</v>
      </c>
      <c r="Z15" s="36" t="s">
        <v>221</v>
      </c>
      <c r="AA15" s="73" t="s">
        <v>333</v>
      </c>
      <c r="AB15" s="59" t="s">
        <v>222</v>
      </c>
      <c r="AC15" s="40" t="s">
        <v>476</v>
      </c>
      <c r="AD15" s="40">
        <v>42122</v>
      </c>
      <c r="AE15" s="107"/>
    </row>
    <row r="16" spans="1:31" s="25" customFormat="1" ht="35.25" hidden="1" customHeight="1" outlineLevel="1" x14ac:dyDescent="0.2">
      <c r="A16" s="16" t="s">
        <v>50</v>
      </c>
      <c r="B16" s="93" t="s">
        <v>95</v>
      </c>
      <c r="C16" s="31" t="s">
        <v>7</v>
      </c>
      <c r="D16" s="32" t="s">
        <v>16</v>
      </c>
      <c r="E16" s="31" t="s">
        <v>3</v>
      </c>
      <c r="F16" s="28">
        <f t="shared" si="0"/>
        <v>256999769</v>
      </c>
      <c r="G16" s="28">
        <f t="shared" si="1"/>
        <v>218449803</v>
      </c>
      <c r="H16" s="30">
        <v>218449803</v>
      </c>
      <c r="I16" s="30">
        <v>0</v>
      </c>
      <c r="J16" s="30">
        <v>0</v>
      </c>
      <c r="K16" s="29">
        <f t="shared" si="2"/>
        <v>0.84999999747081489</v>
      </c>
      <c r="L16" s="28">
        <f t="shared" si="6"/>
        <v>38549966</v>
      </c>
      <c r="M16" s="30">
        <v>38549966</v>
      </c>
      <c r="N16" s="29">
        <f t="shared" si="3"/>
        <v>0.15000000252918516</v>
      </c>
      <c r="O16" s="30">
        <v>0</v>
      </c>
      <c r="P16" s="29">
        <f t="shared" si="4"/>
        <v>0</v>
      </c>
      <c r="Q16" s="30">
        <v>0</v>
      </c>
      <c r="R16" s="29">
        <f t="shared" si="5"/>
        <v>0</v>
      </c>
      <c r="S16" s="40" t="s">
        <v>148</v>
      </c>
      <c r="T16" s="73" t="s">
        <v>294</v>
      </c>
      <c r="U16" s="82" t="s">
        <v>595</v>
      </c>
      <c r="V16" s="40" t="s">
        <v>211</v>
      </c>
      <c r="W16" s="73" t="s">
        <v>324</v>
      </c>
      <c r="X16" s="40" t="s">
        <v>211</v>
      </c>
      <c r="Y16" s="73" t="s">
        <v>428</v>
      </c>
      <c r="Z16" s="36" t="s">
        <v>308</v>
      </c>
      <c r="AA16" s="73" t="s">
        <v>347</v>
      </c>
      <c r="AB16" s="59" t="s">
        <v>216</v>
      </c>
      <c r="AC16" s="40" t="s">
        <v>476</v>
      </c>
      <c r="AD16" s="40">
        <v>42143</v>
      </c>
      <c r="AE16" s="107"/>
    </row>
    <row r="17" spans="1:31" s="25" customFormat="1" ht="35.25" hidden="1" customHeight="1" outlineLevel="1" x14ac:dyDescent="0.2">
      <c r="A17" s="39" t="s">
        <v>144</v>
      </c>
      <c r="B17" s="41" t="s">
        <v>20</v>
      </c>
      <c r="C17" s="31" t="s">
        <v>7</v>
      </c>
      <c r="D17" s="32" t="s">
        <v>18</v>
      </c>
      <c r="E17" s="31" t="s">
        <v>5</v>
      </c>
      <c r="F17" s="28">
        <f t="shared" si="0"/>
        <v>47209260</v>
      </c>
      <c r="G17" s="28">
        <f t="shared" si="1"/>
        <v>40127871</v>
      </c>
      <c r="H17" s="30">
        <v>0</v>
      </c>
      <c r="I17" s="30">
        <v>0</v>
      </c>
      <c r="J17" s="30">
        <v>40127871</v>
      </c>
      <c r="K17" s="29">
        <f t="shared" si="2"/>
        <v>0.85</v>
      </c>
      <c r="L17" s="28">
        <f t="shared" si="6"/>
        <v>7081389</v>
      </c>
      <c r="M17" s="30">
        <v>7081389</v>
      </c>
      <c r="N17" s="29">
        <f t="shared" si="3"/>
        <v>0.15</v>
      </c>
      <c r="O17" s="30">
        <v>0</v>
      </c>
      <c r="P17" s="29">
        <f t="shared" si="4"/>
        <v>0</v>
      </c>
      <c r="Q17" s="30">
        <v>0</v>
      </c>
      <c r="R17" s="29">
        <f t="shared" si="5"/>
        <v>0</v>
      </c>
      <c r="S17" s="94" t="s">
        <v>130</v>
      </c>
      <c r="T17" s="73" t="s">
        <v>332</v>
      </c>
      <c r="U17" s="81" t="s">
        <v>603</v>
      </c>
      <c r="V17" s="94" t="s">
        <v>130</v>
      </c>
      <c r="W17" s="73" t="s">
        <v>325</v>
      </c>
      <c r="X17" s="40" t="s">
        <v>221</v>
      </c>
      <c r="Y17" s="73" t="s">
        <v>441</v>
      </c>
      <c r="Z17" s="36" t="s">
        <v>213</v>
      </c>
      <c r="AA17" s="73" t="s">
        <v>352</v>
      </c>
      <c r="AB17" s="59" t="s">
        <v>222</v>
      </c>
      <c r="AC17" s="40" t="s">
        <v>492</v>
      </c>
      <c r="AD17" s="40">
        <v>42171</v>
      </c>
      <c r="AE17" s="107"/>
    </row>
    <row r="18" spans="1:31" ht="36.75" hidden="1" customHeight="1" outlineLevel="1" x14ac:dyDescent="0.2">
      <c r="A18" s="39" t="s">
        <v>140</v>
      </c>
      <c r="B18" s="41" t="s">
        <v>255</v>
      </c>
      <c r="C18" s="31" t="s">
        <v>7</v>
      </c>
      <c r="D18" s="32" t="s">
        <v>18</v>
      </c>
      <c r="E18" s="31" t="s">
        <v>5</v>
      </c>
      <c r="F18" s="28">
        <f t="shared" si="0"/>
        <v>1252127</v>
      </c>
      <c r="G18" s="28">
        <f t="shared" si="1"/>
        <v>1064308</v>
      </c>
      <c r="H18" s="30">
        <v>0</v>
      </c>
      <c r="I18" s="30">
        <v>0</v>
      </c>
      <c r="J18" s="30">
        <v>1064308</v>
      </c>
      <c r="K18" s="29">
        <f t="shared" si="2"/>
        <v>0.85000003993205164</v>
      </c>
      <c r="L18" s="28">
        <f t="shared" si="6"/>
        <v>187819</v>
      </c>
      <c r="M18" s="30">
        <v>187819</v>
      </c>
      <c r="N18" s="29">
        <f t="shared" si="3"/>
        <v>0.14999996006794838</v>
      </c>
      <c r="O18" s="30">
        <v>0</v>
      </c>
      <c r="P18" s="29">
        <f t="shared" si="4"/>
        <v>0</v>
      </c>
      <c r="Q18" s="30">
        <v>0</v>
      </c>
      <c r="R18" s="29">
        <f t="shared" si="5"/>
        <v>0</v>
      </c>
      <c r="S18" s="94" t="s">
        <v>219</v>
      </c>
      <c r="T18" s="73" t="s">
        <v>328</v>
      </c>
      <c r="U18" s="82" t="s">
        <v>603</v>
      </c>
      <c r="V18" s="40" t="s">
        <v>211</v>
      </c>
      <c r="W18" s="73" t="s">
        <v>321</v>
      </c>
      <c r="X18" s="40" t="s">
        <v>212</v>
      </c>
      <c r="Y18" s="73" t="s">
        <v>446</v>
      </c>
      <c r="Z18" s="36" t="s">
        <v>406</v>
      </c>
      <c r="AA18" s="73" t="s">
        <v>448</v>
      </c>
      <c r="AB18" s="122">
        <v>42502</v>
      </c>
      <c r="AC18" s="40" t="s">
        <v>489</v>
      </c>
      <c r="AD18" s="40">
        <v>42185</v>
      </c>
      <c r="AE18" s="107"/>
    </row>
    <row r="19" spans="1:31" ht="66" hidden="1" customHeight="1" outlineLevel="1" x14ac:dyDescent="0.2">
      <c r="A19" s="16" t="s">
        <v>68</v>
      </c>
      <c r="B19" s="93" t="s">
        <v>114</v>
      </c>
      <c r="C19" s="31" t="s">
        <v>7</v>
      </c>
      <c r="D19" s="32" t="s">
        <v>17</v>
      </c>
      <c r="E19" s="31" t="s">
        <v>5</v>
      </c>
      <c r="F19" s="28">
        <f t="shared" si="0"/>
        <v>9000000</v>
      </c>
      <c r="G19" s="28">
        <f t="shared" si="1"/>
        <v>7650000</v>
      </c>
      <c r="H19" s="30">
        <v>0</v>
      </c>
      <c r="I19" s="30">
        <v>0</v>
      </c>
      <c r="J19" s="22">
        <v>7650000</v>
      </c>
      <c r="K19" s="29">
        <f t="shared" si="2"/>
        <v>0.85</v>
      </c>
      <c r="L19" s="28">
        <f t="shared" si="6"/>
        <v>1350000</v>
      </c>
      <c r="M19" s="30">
        <v>1350000</v>
      </c>
      <c r="N19" s="29">
        <f t="shared" si="3"/>
        <v>0.15</v>
      </c>
      <c r="O19" s="30">
        <v>0</v>
      </c>
      <c r="P19" s="29">
        <f t="shared" si="4"/>
        <v>0</v>
      </c>
      <c r="Q19" s="30">
        <v>0</v>
      </c>
      <c r="R19" s="29">
        <f t="shared" si="5"/>
        <v>0</v>
      </c>
      <c r="S19" s="94" t="s">
        <v>130</v>
      </c>
      <c r="T19" s="73" t="s">
        <v>335</v>
      </c>
      <c r="U19" s="82" t="s">
        <v>599</v>
      </c>
      <c r="V19" s="94" t="s">
        <v>218</v>
      </c>
      <c r="W19" s="73" t="s">
        <v>313</v>
      </c>
      <c r="X19" s="40" t="s">
        <v>221</v>
      </c>
      <c r="Y19" s="73" t="s">
        <v>433</v>
      </c>
      <c r="Z19" s="36" t="s">
        <v>213</v>
      </c>
      <c r="AA19" s="73" t="s">
        <v>372</v>
      </c>
      <c r="AB19" s="59" t="s">
        <v>222</v>
      </c>
      <c r="AC19" s="40" t="s">
        <v>484</v>
      </c>
      <c r="AD19" s="85">
        <v>42192</v>
      </c>
      <c r="AE19" s="107"/>
    </row>
    <row r="20" spans="1:31" ht="34.5" hidden="1" customHeight="1" outlineLevel="1" x14ac:dyDescent="0.2">
      <c r="A20" s="39" t="s">
        <v>139</v>
      </c>
      <c r="B20" s="41" t="s">
        <v>261</v>
      </c>
      <c r="C20" s="31" t="s">
        <v>7</v>
      </c>
      <c r="D20" s="32" t="s">
        <v>18</v>
      </c>
      <c r="E20" s="31" t="s">
        <v>5</v>
      </c>
      <c r="F20" s="28">
        <f t="shared" si="0"/>
        <v>1079960</v>
      </c>
      <c r="G20" s="28">
        <f t="shared" si="1"/>
        <v>917966</v>
      </c>
      <c r="H20" s="30">
        <v>0</v>
      </c>
      <c r="I20" s="30">
        <v>0</v>
      </c>
      <c r="J20" s="30">
        <v>917966</v>
      </c>
      <c r="K20" s="29">
        <f t="shared" si="2"/>
        <v>0.85</v>
      </c>
      <c r="L20" s="28">
        <f t="shared" si="6"/>
        <v>161994</v>
      </c>
      <c r="M20" s="30">
        <v>161994</v>
      </c>
      <c r="N20" s="29">
        <f t="shared" si="3"/>
        <v>0.15</v>
      </c>
      <c r="O20" s="30">
        <v>0</v>
      </c>
      <c r="P20" s="29">
        <f t="shared" si="4"/>
        <v>0</v>
      </c>
      <c r="Q20" s="30">
        <v>0</v>
      </c>
      <c r="R20" s="29">
        <f t="shared" si="5"/>
        <v>0</v>
      </c>
      <c r="S20" s="94" t="s">
        <v>211</v>
      </c>
      <c r="T20" s="73" t="s">
        <v>331</v>
      </c>
      <c r="U20" s="82" t="s">
        <v>601</v>
      </c>
      <c r="V20" s="94" t="s">
        <v>211</v>
      </c>
      <c r="W20" s="73" t="s">
        <v>324</v>
      </c>
      <c r="X20" s="40" t="s">
        <v>216</v>
      </c>
      <c r="Y20" s="73" t="s">
        <v>439</v>
      </c>
      <c r="Z20" s="36" t="s">
        <v>213</v>
      </c>
      <c r="AA20" s="73" t="s">
        <v>353</v>
      </c>
      <c r="AB20" s="59" t="s">
        <v>222</v>
      </c>
      <c r="AC20" s="40" t="s">
        <v>491</v>
      </c>
      <c r="AD20" s="40">
        <v>42192</v>
      </c>
      <c r="AE20" s="107"/>
    </row>
    <row r="21" spans="1:31" ht="54" hidden="1" customHeight="1" outlineLevel="1" x14ac:dyDescent="0.2">
      <c r="A21" s="16" t="s">
        <v>8</v>
      </c>
      <c r="B21" s="93" t="s">
        <v>87</v>
      </c>
      <c r="C21" s="31" t="s">
        <v>7</v>
      </c>
      <c r="D21" s="32" t="s">
        <v>15</v>
      </c>
      <c r="E21" s="31" t="s">
        <v>5</v>
      </c>
      <c r="F21" s="28">
        <f t="shared" si="0"/>
        <v>9491392</v>
      </c>
      <c r="G21" s="28">
        <f t="shared" si="1"/>
        <v>8067683</v>
      </c>
      <c r="H21" s="30">
        <v>0</v>
      </c>
      <c r="I21" s="30">
        <v>0</v>
      </c>
      <c r="J21" s="22">
        <v>8067683</v>
      </c>
      <c r="K21" s="29">
        <f t="shared" si="2"/>
        <v>0.84999997892827517</v>
      </c>
      <c r="L21" s="28">
        <f t="shared" si="6"/>
        <v>1423709</v>
      </c>
      <c r="M21" s="30">
        <v>1423709</v>
      </c>
      <c r="N21" s="29">
        <f t="shared" si="3"/>
        <v>0.15000002107172478</v>
      </c>
      <c r="O21" s="30">
        <v>0</v>
      </c>
      <c r="P21" s="29">
        <f t="shared" si="4"/>
        <v>0</v>
      </c>
      <c r="Q21" s="30">
        <v>0</v>
      </c>
      <c r="R21" s="29">
        <f t="shared" si="5"/>
        <v>0</v>
      </c>
      <c r="S21" s="40" t="s">
        <v>211</v>
      </c>
      <c r="T21" s="73" t="s">
        <v>328</v>
      </c>
      <c r="U21" s="82" t="s">
        <v>594</v>
      </c>
      <c r="V21" s="40" t="s">
        <v>215</v>
      </c>
      <c r="W21" s="73" t="s">
        <v>311</v>
      </c>
      <c r="X21" s="40" t="s">
        <v>221</v>
      </c>
      <c r="Y21" s="73" t="s">
        <v>424</v>
      </c>
      <c r="Z21" s="36" t="s">
        <v>217</v>
      </c>
      <c r="AA21" s="73" t="s">
        <v>373</v>
      </c>
      <c r="AB21" s="73" t="s">
        <v>214</v>
      </c>
      <c r="AC21" s="40" t="s">
        <v>471</v>
      </c>
      <c r="AD21" s="40">
        <v>42199</v>
      </c>
      <c r="AE21" s="107"/>
    </row>
    <row r="22" spans="1:31" s="11" customFormat="1" ht="35.25" hidden="1" customHeight="1" outlineLevel="1" x14ac:dyDescent="0.2">
      <c r="A22" s="39" t="s">
        <v>138</v>
      </c>
      <c r="B22" s="41" t="s">
        <v>260</v>
      </c>
      <c r="C22" s="31" t="s">
        <v>7</v>
      </c>
      <c r="D22" s="32" t="s">
        <v>18</v>
      </c>
      <c r="E22" s="31" t="s">
        <v>5</v>
      </c>
      <c r="F22" s="28">
        <f t="shared" si="0"/>
        <v>40043677</v>
      </c>
      <c r="G22" s="28">
        <f t="shared" si="1"/>
        <v>34037125</v>
      </c>
      <c r="H22" s="30">
        <v>0</v>
      </c>
      <c r="I22" s="30">
        <v>0</v>
      </c>
      <c r="J22" s="30">
        <v>34037125</v>
      </c>
      <c r="K22" s="29">
        <f t="shared" si="2"/>
        <v>0.84999998876227079</v>
      </c>
      <c r="L22" s="28">
        <f t="shared" si="6"/>
        <v>6006552</v>
      </c>
      <c r="M22" s="30">
        <v>6006552</v>
      </c>
      <c r="N22" s="29">
        <f t="shared" si="3"/>
        <v>0.15000001123772924</v>
      </c>
      <c r="O22" s="30">
        <v>0</v>
      </c>
      <c r="P22" s="29">
        <f t="shared" si="4"/>
        <v>0</v>
      </c>
      <c r="Q22" s="30">
        <v>0</v>
      </c>
      <c r="R22" s="29">
        <f t="shared" si="5"/>
        <v>0</v>
      </c>
      <c r="S22" s="94" t="s">
        <v>218</v>
      </c>
      <c r="T22" s="73" t="s">
        <v>327</v>
      </c>
      <c r="U22" s="82" t="s">
        <v>601</v>
      </c>
      <c r="V22" s="40" t="s">
        <v>219</v>
      </c>
      <c r="W22" s="73" t="s">
        <v>320</v>
      </c>
      <c r="X22" s="40" t="s">
        <v>216</v>
      </c>
      <c r="Y22" s="73" t="s">
        <v>435</v>
      </c>
      <c r="Z22" s="36" t="s">
        <v>213</v>
      </c>
      <c r="AA22" s="73" t="s">
        <v>369</v>
      </c>
      <c r="AB22" s="59" t="s">
        <v>222</v>
      </c>
      <c r="AC22" s="40" t="s">
        <v>487</v>
      </c>
      <c r="AD22" s="40">
        <v>42227</v>
      </c>
      <c r="AE22" s="108"/>
    </row>
    <row r="23" spans="1:31" s="25" customFormat="1" ht="39" hidden="1" customHeight="1" outlineLevel="1" x14ac:dyDescent="0.2">
      <c r="A23" s="39" t="s">
        <v>136</v>
      </c>
      <c r="B23" s="41" t="s">
        <v>210</v>
      </c>
      <c r="C23" s="31" t="s">
        <v>7</v>
      </c>
      <c r="D23" s="32" t="s">
        <v>18</v>
      </c>
      <c r="E23" s="31" t="s">
        <v>5</v>
      </c>
      <c r="F23" s="28">
        <f t="shared" si="0"/>
        <v>19920206</v>
      </c>
      <c r="G23" s="28">
        <f t="shared" si="1"/>
        <v>16932175</v>
      </c>
      <c r="H23" s="30">
        <v>0</v>
      </c>
      <c r="I23" s="30">
        <v>0</v>
      </c>
      <c r="J23" s="30">
        <v>16932175</v>
      </c>
      <c r="K23" s="29">
        <f t="shared" si="2"/>
        <v>0.84999999497997158</v>
      </c>
      <c r="L23" s="28">
        <f t="shared" si="6"/>
        <v>2988031</v>
      </c>
      <c r="M23" s="30">
        <v>2988031</v>
      </c>
      <c r="N23" s="29">
        <f t="shared" si="3"/>
        <v>0.15000000502002842</v>
      </c>
      <c r="O23" s="30">
        <v>0</v>
      </c>
      <c r="P23" s="29">
        <f t="shared" si="4"/>
        <v>0</v>
      </c>
      <c r="Q23" s="30">
        <v>0</v>
      </c>
      <c r="R23" s="29">
        <f t="shared" si="5"/>
        <v>0</v>
      </c>
      <c r="S23" s="94" t="s">
        <v>219</v>
      </c>
      <c r="T23" s="73" t="s">
        <v>317</v>
      </c>
      <c r="U23" s="82" t="s">
        <v>602</v>
      </c>
      <c r="V23" s="40" t="s">
        <v>211</v>
      </c>
      <c r="W23" s="73" t="s">
        <v>303</v>
      </c>
      <c r="X23" s="40" t="s">
        <v>213</v>
      </c>
      <c r="Y23" s="73" t="s">
        <v>436</v>
      </c>
      <c r="Z23" s="36" t="s">
        <v>217</v>
      </c>
      <c r="AA23" s="73" t="s">
        <v>375</v>
      </c>
      <c r="AB23" s="59" t="s">
        <v>222</v>
      </c>
      <c r="AC23" s="40" t="s">
        <v>488</v>
      </c>
      <c r="AD23" s="40">
        <v>42227</v>
      </c>
      <c r="AE23" s="107"/>
    </row>
    <row r="24" spans="1:31" ht="45.75" hidden="1" customHeight="1" outlineLevel="1" x14ac:dyDescent="0.2">
      <c r="A24" s="16" t="s">
        <v>105</v>
      </c>
      <c r="B24" s="93" t="s">
        <v>106</v>
      </c>
      <c r="C24" s="31" t="s">
        <v>7</v>
      </c>
      <c r="D24" s="32" t="s">
        <v>17</v>
      </c>
      <c r="E24" s="31" t="s">
        <v>5</v>
      </c>
      <c r="F24" s="28">
        <f t="shared" si="0"/>
        <v>1500000</v>
      </c>
      <c r="G24" s="28">
        <f t="shared" si="1"/>
        <v>1275000</v>
      </c>
      <c r="H24" s="30">
        <v>0</v>
      </c>
      <c r="I24" s="30">
        <v>0</v>
      </c>
      <c r="J24" s="30">
        <v>1275000</v>
      </c>
      <c r="K24" s="29">
        <f t="shared" si="2"/>
        <v>0.85</v>
      </c>
      <c r="L24" s="28">
        <f t="shared" si="6"/>
        <v>225000</v>
      </c>
      <c r="M24" s="30">
        <v>225000</v>
      </c>
      <c r="N24" s="29">
        <f t="shared" si="3"/>
        <v>0.15</v>
      </c>
      <c r="O24" s="30">
        <v>0</v>
      </c>
      <c r="P24" s="29">
        <f t="shared" si="4"/>
        <v>0</v>
      </c>
      <c r="Q24" s="30">
        <v>0</v>
      </c>
      <c r="R24" s="29">
        <f t="shared" si="5"/>
        <v>0</v>
      </c>
      <c r="S24" s="40" t="s">
        <v>215</v>
      </c>
      <c r="T24" s="73" t="s">
        <v>309</v>
      </c>
      <c r="U24" s="82" t="s">
        <v>600</v>
      </c>
      <c r="V24" s="40" t="s">
        <v>215</v>
      </c>
      <c r="W24" s="73" t="s">
        <v>311</v>
      </c>
      <c r="X24" s="40" t="s">
        <v>216</v>
      </c>
      <c r="Y24" s="73" t="s">
        <v>432</v>
      </c>
      <c r="Z24" s="36" t="s">
        <v>217</v>
      </c>
      <c r="AA24" s="73" t="s">
        <v>371</v>
      </c>
      <c r="AB24" s="73" t="s">
        <v>403</v>
      </c>
      <c r="AC24" s="40" t="s">
        <v>471</v>
      </c>
      <c r="AD24" s="40">
        <v>42234</v>
      </c>
      <c r="AE24" s="107"/>
    </row>
    <row r="25" spans="1:31" s="14" customFormat="1" ht="49.5" hidden="1" customHeight="1" outlineLevel="1" x14ac:dyDescent="0.2">
      <c r="A25" s="16" t="s">
        <v>128</v>
      </c>
      <c r="B25" s="93" t="s">
        <v>279</v>
      </c>
      <c r="C25" s="31" t="s">
        <v>7</v>
      </c>
      <c r="D25" s="32" t="s">
        <v>13</v>
      </c>
      <c r="E25" s="31" t="s">
        <v>5</v>
      </c>
      <c r="F25" s="28">
        <f t="shared" si="0"/>
        <v>4941024</v>
      </c>
      <c r="G25" s="28">
        <f t="shared" si="1"/>
        <v>4199870</v>
      </c>
      <c r="H25" s="30">
        <v>0</v>
      </c>
      <c r="I25" s="30">
        <v>0</v>
      </c>
      <c r="J25" s="30">
        <v>4199870</v>
      </c>
      <c r="K25" s="29">
        <f t="shared" si="2"/>
        <v>0.84999991904512107</v>
      </c>
      <c r="L25" s="28">
        <f t="shared" si="6"/>
        <v>741154</v>
      </c>
      <c r="M25" s="30">
        <v>741154</v>
      </c>
      <c r="N25" s="29">
        <f t="shared" si="3"/>
        <v>0.15000008095487899</v>
      </c>
      <c r="O25" s="30">
        <v>0</v>
      </c>
      <c r="P25" s="29">
        <f t="shared" si="4"/>
        <v>0</v>
      </c>
      <c r="Q25" s="30">
        <v>0</v>
      </c>
      <c r="R25" s="29">
        <f t="shared" si="5"/>
        <v>0</v>
      </c>
      <c r="S25" s="40" t="s">
        <v>220</v>
      </c>
      <c r="T25" s="73" t="s">
        <v>338</v>
      </c>
      <c r="U25" s="82" t="s">
        <v>594</v>
      </c>
      <c r="V25" s="39" t="s">
        <v>212</v>
      </c>
      <c r="W25" s="73" t="s">
        <v>350</v>
      </c>
      <c r="X25" s="40" t="s">
        <v>221</v>
      </c>
      <c r="Y25" s="73" t="s">
        <v>445</v>
      </c>
      <c r="Z25" s="36" t="s">
        <v>217</v>
      </c>
      <c r="AA25" s="73" t="s">
        <v>377</v>
      </c>
      <c r="AB25" s="59" t="s">
        <v>214</v>
      </c>
      <c r="AC25" s="39" t="s">
        <v>470</v>
      </c>
      <c r="AD25" s="40">
        <v>42241</v>
      </c>
      <c r="AE25" s="107"/>
    </row>
    <row r="26" spans="1:31" s="14" customFormat="1" ht="53.25" hidden="1" customHeight="1" outlineLevel="1" x14ac:dyDescent="0.2">
      <c r="A26" s="16" t="s">
        <v>127</v>
      </c>
      <c r="B26" s="93" t="s">
        <v>281</v>
      </c>
      <c r="C26" s="31" t="s">
        <v>7</v>
      </c>
      <c r="D26" s="32" t="s">
        <v>13</v>
      </c>
      <c r="E26" s="31" t="s">
        <v>5</v>
      </c>
      <c r="F26" s="28">
        <f t="shared" si="0"/>
        <v>2806318</v>
      </c>
      <c r="G26" s="28">
        <f t="shared" si="1"/>
        <v>2385370</v>
      </c>
      <c r="H26" s="30">
        <v>0</v>
      </c>
      <c r="I26" s="30">
        <v>0</v>
      </c>
      <c r="J26" s="30">
        <v>2385370</v>
      </c>
      <c r="K26" s="29">
        <f t="shared" si="2"/>
        <v>0.84999989309835877</v>
      </c>
      <c r="L26" s="28">
        <f t="shared" si="6"/>
        <v>420948</v>
      </c>
      <c r="M26" s="30">
        <v>420948</v>
      </c>
      <c r="N26" s="29">
        <f t="shared" si="3"/>
        <v>0.15000010690164123</v>
      </c>
      <c r="O26" s="30">
        <v>0</v>
      </c>
      <c r="P26" s="29">
        <f t="shared" si="4"/>
        <v>0</v>
      </c>
      <c r="Q26" s="30">
        <v>0</v>
      </c>
      <c r="R26" s="29">
        <f t="shared" si="5"/>
        <v>0</v>
      </c>
      <c r="S26" s="40" t="s">
        <v>220</v>
      </c>
      <c r="T26" s="73" t="s">
        <v>338</v>
      </c>
      <c r="U26" s="82" t="s">
        <v>594</v>
      </c>
      <c r="V26" s="39" t="s">
        <v>212</v>
      </c>
      <c r="W26" s="73" t="s">
        <v>350</v>
      </c>
      <c r="X26" s="40" t="s">
        <v>216</v>
      </c>
      <c r="Y26" s="73" t="s">
        <v>445</v>
      </c>
      <c r="Z26" s="36" t="s">
        <v>217</v>
      </c>
      <c r="AA26" s="73" t="s">
        <v>377</v>
      </c>
      <c r="AB26" s="59" t="s">
        <v>214</v>
      </c>
      <c r="AC26" s="39" t="s">
        <v>470</v>
      </c>
      <c r="AD26" s="40">
        <v>42241</v>
      </c>
      <c r="AE26" s="107"/>
    </row>
    <row r="27" spans="1:31" ht="54.75" hidden="1" customHeight="1" outlineLevel="1" x14ac:dyDescent="0.2">
      <c r="A27" s="16" t="s">
        <v>126</v>
      </c>
      <c r="B27" s="93" t="s">
        <v>283</v>
      </c>
      <c r="C27" s="31" t="s">
        <v>7</v>
      </c>
      <c r="D27" s="32" t="s">
        <v>13</v>
      </c>
      <c r="E27" s="31" t="s">
        <v>4</v>
      </c>
      <c r="F27" s="28">
        <f t="shared" si="0"/>
        <v>22296755</v>
      </c>
      <c r="G27" s="28">
        <f t="shared" si="1"/>
        <v>18952243</v>
      </c>
      <c r="H27" s="30">
        <v>0</v>
      </c>
      <c r="I27" s="30">
        <v>18952243</v>
      </c>
      <c r="J27" s="30">
        <v>0</v>
      </c>
      <c r="K27" s="29">
        <f t="shared" si="2"/>
        <v>0.8500000560619696</v>
      </c>
      <c r="L27" s="28">
        <f t="shared" si="6"/>
        <v>3344512</v>
      </c>
      <c r="M27" s="30">
        <v>3344512</v>
      </c>
      <c r="N27" s="29">
        <f t="shared" si="3"/>
        <v>0.14999994393803046</v>
      </c>
      <c r="O27" s="30">
        <v>0</v>
      </c>
      <c r="P27" s="29">
        <f t="shared" si="4"/>
        <v>0</v>
      </c>
      <c r="Q27" s="30">
        <v>0</v>
      </c>
      <c r="R27" s="29">
        <f t="shared" si="5"/>
        <v>0</v>
      </c>
      <c r="S27" s="40" t="s">
        <v>220</v>
      </c>
      <c r="T27" s="73" t="s">
        <v>338</v>
      </c>
      <c r="U27" s="82" t="s">
        <v>594</v>
      </c>
      <c r="V27" s="39" t="s">
        <v>212</v>
      </c>
      <c r="W27" s="73" t="s">
        <v>350</v>
      </c>
      <c r="X27" s="39" t="s">
        <v>216</v>
      </c>
      <c r="Y27" s="73" t="s">
        <v>445</v>
      </c>
      <c r="Z27" s="36" t="s">
        <v>217</v>
      </c>
      <c r="AA27" s="73" t="s">
        <v>377</v>
      </c>
      <c r="AB27" s="59" t="s">
        <v>214</v>
      </c>
      <c r="AC27" s="39" t="s">
        <v>470</v>
      </c>
      <c r="AD27" s="40">
        <v>42241</v>
      </c>
      <c r="AE27" s="107"/>
    </row>
    <row r="28" spans="1:31" ht="63" hidden="1" customHeight="1" outlineLevel="1" x14ac:dyDescent="0.2">
      <c r="A28" s="16" t="s">
        <v>125</v>
      </c>
      <c r="B28" s="93" t="s">
        <v>285</v>
      </c>
      <c r="C28" s="31" t="s">
        <v>7</v>
      </c>
      <c r="D28" s="32" t="s">
        <v>13</v>
      </c>
      <c r="E28" s="31" t="s">
        <v>3</v>
      </c>
      <c r="F28" s="28">
        <f t="shared" si="0"/>
        <v>23231905</v>
      </c>
      <c r="G28" s="28">
        <f t="shared" si="1"/>
        <v>19747119</v>
      </c>
      <c r="H28" s="30">
        <v>19747119</v>
      </c>
      <c r="I28" s="30">
        <v>0</v>
      </c>
      <c r="J28" s="30">
        <v>0</v>
      </c>
      <c r="K28" s="29">
        <f t="shared" si="2"/>
        <v>0.84999998923893672</v>
      </c>
      <c r="L28" s="28">
        <f t="shared" si="6"/>
        <v>3484786</v>
      </c>
      <c r="M28" s="30">
        <v>3484786</v>
      </c>
      <c r="N28" s="29">
        <f t="shared" si="3"/>
        <v>0.15000001076106328</v>
      </c>
      <c r="O28" s="30">
        <v>0</v>
      </c>
      <c r="P28" s="29">
        <f t="shared" si="4"/>
        <v>0</v>
      </c>
      <c r="Q28" s="30">
        <v>0</v>
      </c>
      <c r="R28" s="29">
        <f t="shared" si="5"/>
        <v>0</v>
      </c>
      <c r="S28" s="40" t="s">
        <v>220</v>
      </c>
      <c r="T28" s="73" t="s">
        <v>338</v>
      </c>
      <c r="U28" s="82" t="s">
        <v>594</v>
      </c>
      <c r="V28" s="39" t="s">
        <v>212</v>
      </c>
      <c r="W28" s="73" t="s">
        <v>350</v>
      </c>
      <c r="X28" s="40" t="s">
        <v>216</v>
      </c>
      <c r="Y28" s="73" t="s">
        <v>445</v>
      </c>
      <c r="Z28" s="36" t="s">
        <v>217</v>
      </c>
      <c r="AA28" s="73" t="s">
        <v>377</v>
      </c>
      <c r="AB28" s="59" t="s">
        <v>214</v>
      </c>
      <c r="AC28" s="39" t="s">
        <v>470</v>
      </c>
      <c r="AD28" s="40">
        <v>42241</v>
      </c>
      <c r="AE28" s="107"/>
    </row>
    <row r="29" spans="1:31" ht="44.25" hidden="1" customHeight="1" outlineLevel="1" x14ac:dyDescent="0.2">
      <c r="A29" s="39" t="s">
        <v>137</v>
      </c>
      <c r="B29" s="41" t="s">
        <v>143</v>
      </c>
      <c r="C29" s="31" t="s">
        <v>7</v>
      </c>
      <c r="D29" s="32" t="s">
        <v>18</v>
      </c>
      <c r="E29" s="31" t="s">
        <v>5</v>
      </c>
      <c r="F29" s="28">
        <f t="shared" si="0"/>
        <v>2347737</v>
      </c>
      <c r="G29" s="28">
        <f t="shared" si="1"/>
        <v>1995577</v>
      </c>
      <c r="H29" s="30">
        <v>0</v>
      </c>
      <c r="I29" s="30">
        <v>0</v>
      </c>
      <c r="J29" s="30">
        <v>1995577</v>
      </c>
      <c r="K29" s="29">
        <f t="shared" si="2"/>
        <v>0.85000023426814841</v>
      </c>
      <c r="L29" s="28">
        <f t="shared" si="6"/>
        <v>352160</v>
      </c>
      <c r="M29" s="30">
        <v>352160</v>
      </c>
      <c r="N29" s="29">
        <f t="shared" si="3"/>
        <v>0.14999976573185156</v>
      </c>
      <c r="O29" s="30">
        <v>0</v>
      </c>
      <c r="P29" s="29">
        <f t="shared" si="4"/>
        <v>0</v>
      </c>
      <c r="Q29" s="30">
        <v>0</v>
      </c>
      <c r="R29" s="29">
        <f t="shared" si="5"/>
        <v>0</v>
      </c>
      <c r="S29" s="94" t="s">
        <v>212</v>
      </c>
      <c r="T29" s="73" t="s">
        <v>293</v>
      </c>
      <c r="U29" s="82" t="s">
        <v>605</v>
      </c>
      <c r="V29" s="40" t="s">
        <v>221</v>
      </c>
      <c r="W29" s="73" t="s">
        <v>348</v>
      </c>
      <c r="X29" s="40" t="s">
        <v>217</v>
      </c>
      <c r="Y29" s="73" t="s">
        <v>440</v>
      </c>
      <c r="Z29" s="36" t="s">
        <v>222</v>
      </c>
      <c r="AA29" s="73" t="s">
        <v>448</v>
      </c>
      <c r="AB29" s="73" t="s">
        <v>404</v>
      </c>
      <c r="AC29" s="40" t="s">
        <v>471</v>
      </c>
      <c r="AD29" s="40">
        <v>42283</v>
      </c>
      <c r="AE29" s="107"/>
    </row>
    <row r="30" spans="1:31" s="11" customFormat="1" ht="39.75" hidden="1" customHeight="1" outlineLevel="1" x14ac:dyDescent="0.2">
      <c r="A30" s="16" t="s">
        <v>42</v>
      </c>
      <c r="B30" s="93" t="s">
        <v>90</v>
      </c>
      <c r="C30" s="31" t="s">
        <v>7</v>
      </c>
      <c r="D30" s="32" t="s">
        <v>16</v>
      </c>
      <c r="E30" s="31" t="s">
        <v>4</v>
      </c>
      <c r="F30" s="28">
        <f t="shared" ref="F30:F37" si="7">G30+L30</f>
        <v>8344235</v>
      </c>
      <c r="G30" s="28">
        <f t="shared" ref="G30:G53" si="8">H30+I30+J30</f>
        <v>7092599</v>
      </c>
      <c r="H30" s="30">
        <v>0</v>
      </c>
      <c r="I30" s="30">
        <v>7092599</v>
      </c>
      <c r="J30" s="30">
        <v>0</v>
      </c>
      <c r="K30" s="29">
        <f t="shared" ref="K30:K53" si="9">G30/F30</f>
        <v>0.84999991011758413</v>
      </c>
      <c r="L30" s="28">
        <f t="shared" ref="L30:L53" si="10">M30+O30+Q30</f>
        <v>1251636</v>
      </c>
      <c r="M30" s="30">
        <v>1251636</v>
      </c>
      <c r="N30" s="29">
        <f t="shared" ref="N30:N53" si="11">M30/F30</f>
        <v>0.15000008988241581</v>
      </c>
      <c r="O30" s="30">
        <v>0</v>
      </c>
      <c r="P30" s="29">
        <f t="shared" ref="P30:P53" si="12">O30/F30</f>
        <v>0</v>
      </c>
      <c r="Q30" s="30">
        <v>0</v>
      </c>
      <c r="R30" s="29">
        <f t="shared" ref="R30:R53" si="13">Q30/F30</f>
        <v>0</v>
      </c>
      <c r="S30" s="40" t="s">
        <v>220</v>
      </c>
      <c r="T30" s="73" t="s">
        <v>292</v>
      </c>
      <c r="U30" s="81">
        <v>42187</v>
      </c>
      <c r="V30" s="40" t="s">
        <v>212</v>
      </c>
      <c r="W30" s="73" t="s">
        <v>344</v>
      </c>
      <c r="X30" s="40" t="s">
        <v>401</v>
      </c>
      <c r="Y30" s="73" t="s">
        <v>426</v>
      </c>
      <c r="Z30" s="36" t="s">
        <v>222</v>
      </c>
      <c r="AA30" s="73" t="s">
        <v>398</v>
      </c>
      <c r="AB30" s="73" t="s">
        <v>405</v>
      </c>
      <c r="AC30" s="40" t="s">
        <v>470</v>
      </c>
      <c r="AD30" s="40">
        <v>42311</v>
      </c>
      <c r="AE30" s="108"/>
    </row>
    <row r="31" spans="1:31" s="25" customFormat="1" ht="51" hidden="1" customHeight="1" outlineLevel="1" x14ac:dyDescent="0.2">
      <c r="A31" s="39" t="s">
        <v>189</v>
      </c>
      <c r="B31" s="41" t="s">
        <v>397</v>
      </c>
      <c r="C31" s="39" t="s">
        <v>7</v>
      </c>
      <c r="D31" s="13" t="s">
        <v>11</v>
      </c>
      <c r="E31" s="39" t="s">
        <v>4</v>
      </c>
      <c r="F31" s="28">
        <f t="shared" si="7"/>
        <v>60944589</v>
      </c>
      <c r="G31" s="28">
        <v>51802900</v>
      </c>
      <c r="H31" s="28">
        <v>0</v>
      </c>
      <c r="I31" s="28">
        <v>51802900</v>
      </c>
      <c r="J31" s="28">
        <v>0</v>
      </c>
      <c r="K31" s="29">
        <f t="shared" si="9"/>
        <v>0.8499999893345741</v>
      </c>
      <c r="L31" s="28">
        <f t="shared" si="10"/>
        <v>9141689</v>
      </c>
      <c r="M31" s="28">
        <v>4024041</v>
      </c>
      <c r="N31" s="29">
        <f t="shared" si="11"/>
        <v>6.6027863441658452E-2</v>
      </c>
      <c r="O31" s="28">
        <v>0</v>
      </c>
      <c r="P31" s="29">
        <f t="shared" si="12"/>
        <v>0</v>
      </c>
      <c r="Q31" s="28">
        <v>5117648</v>
      </c>
      <c r="R31" s="29">
        <f t="shared" si="13"/>
        <v>8.3972147223767474E-2</v>
      </c>
      <c r="S31" s="40" t="s">
        <v>220</v>
      </c>
      <c r="T31" s="73" t="s">
        <v>292</v>
      </c>
      <c r="U31" s="81">
        <v>42124</v>
      </c>
      <c r="V31" s="40" t="s">
        <v>220</v>
      </c>
      <c r="W31" s="73" t="s">
        <v>546</v>
      </c>
      <c r="X31" s="40" t="s">
        <v>217</v>
      </c>
      <c r="Y31" s="73" t="s">
        <v>396</v>
      </c>
      <c r="Z31" s="40">
        <v>42430</v>
      </c>
      <c r="AA31" s="73" t="s">
        <v>581</v>
      </c>
      <c r="AB31" s="73" t="s">
        <v>405</v>
      </c>
      <c r="AC31" s="40" t="s">
        <v>476</v>
      </c>
      <c r="AD31" s="40">
        <v>42339</v>
      </c>
      <c r="AE31" s="107"/>
    </row>
    <row r="32" spans="1:31" s="25" customFormat="1" ht="57" hidden="1" customHeight="1" outlineLevel="1" x14ac:dyDescent="0.2">
      <c r="A32" s="16" t="s">
        <v>167</v>
      </c>
      <c r="B32" s="41" t="s">
        <v>584</v>
      </c>
      <c r="C32" s="39" t="s">
        <v>155</v>
      </c>
      <c r="D32" s="13" t="s">
        <v>11</v>
      </c>
      <c r="E32" s="39" t="s">
        <v>4</v>
      </c>
      <c r="F32" s="28">
        <f t="shared" si="7"/>
        <v>1000000</v>
      </c>
      <c r="G32" s="28">
        <f t="shared" ref="G32" si="14">H32+I32+J32</f>
        <v>1000000</v>
      </c>
      <c r="H32" s="28">
        <v>0</v>
      </c>
      <c r="I32" s="28">
        <v>1000000</v>
      </c>
      <c r="J32" s="28">
        <v>0</v>
      </c>
      <c r="K32" s="29">
        <f t="shared" si="9"/>
        <v>1</v>
      </c>
      <c r="L32" s="28">
        <f t="shared" si="10"/>
        <v>0</v>
      </c>
      <c r="M32" s="28">
        <v>0</v>
      </c>
      <c r="N32" s="29">
        <f t="shared" si="11"/>
        <v>0</v>
      </c>
      <c r="O32" s="28">
        <v>0</v>
      </c>
      <c r="P32" s="29">
        <f t="shared" si="12"/>
        <v>0</v>
      </c>
      <c r="Q32" s="28">
        <v>0</v>
      </c>
      <c r="R32" s="29">
        <f t="shared" si="13"/>
        <v>0</v>
      </c>
      <c r="S32" s="40" t="s">
        <v>212</v>
      </c>
      <c r="T32" s="73" t="s">
        <v>293</v>
      </c>
      <c r="U32" s="81">
        <v>42332</v>
      </c>
      <c r="V32" s="40" t="s">
        <v>212</v>
      </c>
      <c r="W32" s="73" t="s">
        <v>417</v>
      </c>
      <c r="X32" s="40" t="s">
        <v>407</v>
      </c>
      <c r="Y32" s="73" t="s">
        <v>409</v>
      </c>
      <c r="Z32" s="40">
        <v>42465</v>
      </c>
      <c r="AA32" s="73" t="s">
        <v>568</v>
      </c>
      <c r="AB32" s="73">
        <v>42480</v>
      </c>
      <c r="AC32" s="40" t="s">
        <v>640</v>
      </c>
      <c r="AD32" s="40">
        <v>42374</v>
      </c>
      <c r="AE32" s="107"/>
    </row>
    <row r="33" spans="1:31" s="25" customFormat="1" ht="42.75" hidden="1" customHeight="1" outlineLevel="1" x14ac:dyDescent="0.2">
      <c r="A33" s="39" t="s">
        <v>141</v>
      </c>
      <c r="B33" s="41" t="s">
        <v>256</v>
      </c>
      <c r="C33" s="31" t="s">
        <v>7</v>
      </c>
      <c r="D33" s="32" t="s">
        <v>18</v>
      </c>
      <c r="E33" s="31" t="s">
        <v>5</v>
      </c>
      <c r="F33" s="28">
        <f t="shared" si="7"/>
        <v>1323271</v>
      </c>
      <c r="G33" s="28">
        <f t="shared" si="8"/>
        <v>1124780</v>
      </c>
      <c r="H33" s="30">
        <v>0</v>
      </c>
      <c r="I33" s="30">
        <v>0</v>
      </c>
      <c r="J33" s="30">
        <v>1124780</v>
      </c>
      <c r="K33" s="29">
        <f t="shared" si="9"/>
        <v>0.84999973550391417</v>
      </c>
      <c r="L33" s="28">
        <f t="shared" si="10"/>
        <v>198491</v>
      </c>
      <c r="M33" s="30">
        <v>198491</v>
      </c>
      <c r="N33" s="29">
        <f t="shared" si="11"/>
        <v>0.15000026449608583</v>
      </c>
      <c r="O33" s="30">
        <v>0</v>
      </c>
      <c r="P33" s="29">
        <f t="shared" si="12"/>
        <v>0</v>
      </c>
      <c r="Q33" s="30">
        <v>0</v>
      </c>
      <c r="R33" s="29">
        <f t="shared" si="13"/>
        <v>0</v>
      </c>
      <c r="S33" s="40" t="s">
        <v>215</v>
      </c>
      <c r="T33" s="73" t="s">
        <v>329</v>
      </c>
      <c r="U33" s="82" t="s">
        <v>594</v>
      </c>
      <c r="V33" s="40" t="s">
        <v>215</v>
      </c>
      <c r="W33" s="73" t="s">
        <v>322</v>
      </c>
      <c r="X33" s="40" t="s">
        <v>217</v>
      </c>
      <c r="Y33" s="73" t="s">
        <v>437</v>
      </c>
      <c r="Z33" s="36" t="s">
        <v>222</v>
      </c>
      <c r="AA33" s="73" t="s">
        <v>399</v>
      </c>
      <c r="AB33" s="40">
        <v>42477</v>
      </c>
      <c r="AC33" s="40" t="s">
        <v>471</v>
      </c>
      <c r="AD33" s="40">
        <v>42297</v>
      </c>
      <c r="AE33" s="107"/>
    </row>
    <row r="34" spans="1:31" s="14" customFormat="1" ht="54.75" hidden="1" customHeight="1" outlineLevel="1" x14ac:dyDescent="0.2">
      <c r="A34" s="39" t="s">
        <v>145</v>
      </c>
      <c r="B34" s="41" t="s">
        <v>257</v>
      </c>
      <c r="C34" s="31" t="s">
        <v>7</v>
      </c>
      <c r="D34" s="32" t="s">
        <v>18</v>
      </c>
      <c r="E34" s="31" t="s">
        <v>4</v>
      </c>
      <c r="F34" s="28">
        <f t="shared" si="7"/>
        <v>4077075</v>
      </c>
      <c r="G34" s="28">
        <f t="shared" si="8"/>
        <v>3465513</v>
      </c>
      <c r="H34" s="30">
        <v>0</v>
      </c>
      <c r="I34" s="30">
        <v>3465513</v>
      </c>
      <c r="J34" s="30">
        <v>0</v>
      </c>
      <c r="K34" s="29">
        <f t="shared" si="9"/>
        <v>0.84999981604459074</v>
      </c>
      <c r="L34" s="28">
        <f t="shared" si="10"/>
        <v>611562</v>
      </c>
      <c r="M34" s="30">
        <v>611562</v>
      </c>
      <c r="N34" s="29">
        <f t="shared" si="11"/>
        <v>0.15000018395540921</v>
      </c>
      <c r="O34" s="30">
        <v>0</v>
      </c>
      <c r="P34" s="29">
        <f t="shared" si="12"/>
        <v>0</v>
      </c>
      <c r="Q34" s="30">
        <v>0</v>
      </c>
      <c r="R34" s="29">
        <f t="shared" si="13"/>
        <v>0</v>
      </c>
      <c r="S34" s="40" t="s">
        <v>215</v>
      </c>
      <c r="T34" s="73" t="s">
        <v>329</v>
      </c>
      <c r="U34" s="82" t="s">
        <v>594</v>
      </c>
      <c r="V34" s="40" t="s">
        <v>215</v>
      </c>
      <c r="W34" s="73" t="s">
        <v>322</v>
      </c>
      <c r="X34" s="40" t="s">
        <v>213</v>
      </c>
      <c r="Y34" s="73" t="s">
        <v>444</v>
      </c>
      <c r="Z34" s="36" t="s">
        <v>222</v>
      </c>
      <c r="AA34" s="73" t="s">
        <v>398</v>
      </c>
      <c r="AB34" s="40">
        <v>42481</v>
      </c>
      <c r="AC34" s="40" t="s">
        <v>471</v>
      </c>
      <c r="AD34" s="40">
        <v>42297</v>
      </c>
      <c r="AE34" s="107"/>
    </row>
    <row r="35" spans="1:31" s="14" customFormat="1" ht="35.25" hidden="1" customHeight="1" outlineLevel="1" x14ac:dyDescent="0.2">
      <c r="A35" s="39" t="s">
        <v>172</v>
      </c>
      <c r="B35" s="41" t="s">
        <v>232</v>
      </c>
      <c r="C35" s="39" t="s">
        <v>155</v>
      </c>
      <c r="D35" s="13" t="s">
        <v>11</v>
      </c>
      <c r="E35" s="39" t="s">
        <v>4</v>
      </c>
      <c r="F35" s="28">
        <f t="shared" si="7"/>
        <v>21176471</v>
      </c>
      <c r="G35" s="28">
        <f t="shared" si="8"/>
        <v>18000000</v>
      </c>
      <c r="H35" s="28">
        <v>0</v>
      </c>
      <c r="I35" s="28">
        <v>18000000</v>
      </c>
      <c r="J35" s="28">
        <v>0</v>
      </c>
      <c r="K35" s="29">
        <f t="shared" si="9"/>
        <v>0.8499999834722225</v>
      </c>
      <c r="L35" s="28">
        <f t="shared" si="10"/>
        <v>3176471</v>
      </c>
      <c r="M35" s="28">
        <v>0</v>
      </c>
      <c r="N35" s="29">
        <f t="shared" si="11"/>
        <v>0</v>
      </c>
      <c r="O35" s="28">
        <v>0</v>
      </c>
      <c r="P35" s="29">
        <f t="shared" si="12"/>
        <v>0</v>
      </c>
      <c r="Q35" s="28">
        <v>3176471</v>
      </c>
      <c r="R35" s="29">
        <f t="shared" si="13"/>
        <v>0.15000001652777745</v>
      </c>
      <c r="S35" s="40" t="s">
        <v>215</v>
      </c>
      <c r="T35" s="73" t="s">
        <v>296</v>
      </c>
      <c r="U35" s="81">
        <v>42187</v>
      </c>
      <c r="V35" s="40" t="s">
        <v>215</v>
      </c>
      <c r="W35" s="73" t="s">
        <v>300</v>
      </c>
      <c r="X35" s="40" t="s">
        <v>217</v>
      </c>
      <c r="Y35" s="73" t="s">
        <v>380</v>
      </c>
      <c r="Z35" s="36" t="s">
        <v>462</v>
      </c>
      <c r="AA35" s="73" t="s">
        <v>463</v>
      </c>
      <c r="AB35" s="40">
        <v>42512</v>
      </c>
      <c r="AC35" s="40" t="s">
        <v>642</v>
      </c>
      <c r="AD35" s="40">
        <v>42304</v>
      </c>
      <c r="AE35" s="107"/>
    </row>
    <row r="36" spans="1:31" s="14" customFormat="1" ht="56.25" hidden="1" customHeight="1" outlineLevel="1" x14ac:dyDescent="0.2">
      <c r="A36" s="97" t="s">
        <v>28</v>
      </c>
      <c r="B36" s="93" t="s">
        <v>123</v>
      </c>
      <c r="C36" s="39" t="s">
        <v>7</v>
      </c>
      <c r="D36" s="13" t="s">
        <v>12</v>
      </c>
      <c r="E36" s="39" t="s">
        <v>4</v>
      </c>
      <c r="F36" s="28">
        <f t="shared" si="7"/>
        <v>137540840</v>
      </c>
      <c r="G36" s="28">
        <f t="shared" si="8"/>
        <v>116909714</v>
      </c>
      <c r="H36" s="28">
        <v>0</v>
      </c>
      <c r="I36" s="28">
        <v>116909714</v>
      </c>
      <c r="J36" s="28">
        <v>0</v>
      </c>
      <c r="K36" s="29">
        <f t="shared" si="9"/>
        <v>0.85</v>
      </c>
      <c r="L36" s="28">
        <f t="shared" si="10"/>
        <v>20631126</v>
      </c>
      <c r="M36" s="28">
        <v>20631126</v>
      </c>
      <c r="N36" s="29">
        <f t="shared" si="11"/>
        <v>0.15</v>
      </c>
      <c r="O36" s="28">
        <v>0</v>
      </c>
      <c r="P36" s="29">
        <f t="shared" si="12"/>
        <v>0</v>
      </c>
      <c r="Q36" s="28">
        <v>0</v>
      </c>
      <c r="R36" s="29">
        <f t="shared" si="13"/>
        <v>0</v>
      </c>
      <c r="S36" s="40" t="s">
        <v>215</v>
      </c>
      <c r="T36" s="73" t="s">
        <v>296</v>
      </c>
      <c r="U36" s="81">
        <v>42187</v>
      </c>
      <c r="V36" s="40" t="s">
        <v>215</v>
      </c>
      <c r="W36" s="73" t="s">
        <v>415</v>
      </c>
      <c r="X36" s="40" t="s">
        <v>222</v>
      </c>
      <c r="Y36" s="73" t="s">
        <v>419</v>
      </c>
      <c r="Z36" s="40">
        <v>42446</v>
      </c>
      <c r="AA36" s="73" t="s">
        <v>618</v>
      </c>
      <c r="AB36" s="40">
        <v>42587</v>
      </c>
      <c r="AC36" s="40" t="s">
        <v>470</v>
      </c>
      <c r="AD36" s="86">
        <v>42325</v>
      </c>
      <c r="AE36" s="107"/>
    </row>
    <row r="37" spans="1:31" s="25" customFormat="1" ht="59.25" hidden="1" customHeight="1" outlineLevel="1" x14ac:dyDescent="0.2">
      <c r="A37" s="16" t="s">
        <v>38</v>
      </c>
      <c r="B37" s="93" t="s">
        <v>85</v>
      </c>
      <c r="C37" s="31" t="s">
        <v>7</v>
      </c>
      <c r="D37" s="32" t="s">
        <v>16</v>
      </c>
      <c r="E37" s="31" t="s">
        <v>4</v>
      </c>
      <c r="F37" s="28">
        <f t="shared" si="7"/>
        <v>51734253</v>
      </c>
      <c r="G37" s="28">
        <f t="shared" si="8"/>
        <v>43974115</v>
      </c>
      <c r="H37" s="30">
        <v>0</v>
      </c>
      <c r="I37" s="30">
        <v>43974115</v>
      </c>
      <c r="J37" s="30">
        <v>0</v>
      </c>
      <c r="K37" s="29">
        <f t="shared" si="9"/>
        <v>0.8499999990335223</v>
      </c>
      <c r="L37" s="28">
        <f t="shared" si="10"/>
        <v>7760138</v>
      </c>
      <c r="M37" s="30">
        <v>0</v>
      </c>
      <c r="N37" s="29">
        <f t="shared" si="11"/>
        <v>0</v>
      </c>
      <c r="O37" s="30">
        <v>0</v>
      </c>
      <c r="P37" s="29">
        <f t="shared" si="12"/>
        <v>0</v>
      </c>
      <c r="Q37" s="30">
        <v>7760138</v>
      </c>
      <c r="R37" s="29">
        <f t="shared" si="13"/>
        <v>0.15000000096647767</v>
      </c>
      <c r="S37" s="40" t="s">
        <v>215</v>
      </c>
      <c r="T37" s="73" t="s">
        <v>296</v>
      </c>
      <c r="U37" s="81">
        <v>42187</v>
      </c>
      <c r="V37" s="40" t="s">
        <v>212</v>
      </c>
      <c r="W37" s="73" t="s">
        <v>414</v>
      </c>
      <c r="X37" s="40" t="s">
        <v>217</v>
      </c>
      <c r="Y37" s="73" t="s">
        <v>418</v>
      </c>
      <c r="Z37" s="40">
        <v>42401</v>
      </c>
      <c r="AA37" s="73" t="s">
        <v>566</v>
      </c>
      <c r="AB37" s="26" t="s">
        <v>576</v>
      </c>
      <c r="AC37" s="40" t="s">
        <v>495</v>
      </c>
      <c r="AD37" s="40">
        <v>42332</v>
      </c>
      <c r="AE37" s="107"/>
    </row>
    <row r="38" spans="1:31" s="14" customFormat="1" ht="43.5" hidden="1" customHeight="1" outlineLevel="1" x14ac:dyDescent="0.2">
      <c r="A38" s="16" t="s">
        <v>249</v>
      </c>
      <c r="B38" s="41" t="s">
        <v>250</v>
      </c>
      <c r="C38" s="31" t="s">
        <v>7</v>
      </c>
      <c r="D38" s="32" t="s">
        <v>17</v>
      </c>
      <c r="E38" s="31" t="s">
        <v>5</v>
      </c>
      <c r="F38" s="30">
        <v>13960884</v>
      </c>
      <c r="G38" s="28">
        <f t="shared" si="8"/>
        <v>11866751</v>
      </c>
      <c r="H38" s="30">
        <v>0</v>
      </c>
      <c r="I38" s="30">
        <v>0</v>
      </c>
      <c r="J38" s="28">
        <v>11866751</v>
      </c>
      <c r="K38" s="29">
        <f t="shared" si="9"/>
        <v>0.84999997134851923</v>
      </c>
      <c r="L38" s="28">
        <f t="shared" si="10"/>
        <v>2094133</v>
      </c>
      <c r="M38" s="28">
        <v>2094133</v>
      </c>
      <c r="N38" s="29">
        <f t="shared" si="11"/>
        <v>0.15000002865148082</v>
      </c>
      <c r="O38" s="30">
        <v>0</v>
      </c>
      <c r="P38" s="29">
        <f t="shared" si="12"/>
        <v>0</v>
      </c>
      <c r="Q38" s="28">
        <v>0</v>
      </c>
      <c r="R38" s="29">
        <f t="shared" si="13"/>
        <v>0</v>
      </c>
      <c r="S38" s="40" t="s">
        <v>218</v>
      </c>
      <c r="T38" s="73" t="s">
        <v>310</v>
      </c>
      <c r="U38" s="82" t="s">
        <v>594</v>
      </c>
      <c r="V38" s="40" t="s">
        <v>220</v>
      </c>
      <c r="W38" s="73" t="s">
        <v>312</v>
      </c>
      <c r="X38" s="40" t="s">
        <v>370</v>
      </c>
      <c r="Y38" s="73" t="s">
        <v>558</v>
      </c>
      <c r="Z38" s="40" t="s">
        <v>520</v>
      </c>
      <c r="AA38" s="73" t="s">
        <v>519</v>
      </c>
      <c r="AB38" s="40">
        <v>42487</v>
      </c>
      <c r="AC38" s="40" t="s">
        <v>471</v>
      </c>
      <c r="AD38" s="40">
        <v>42332</v>
      </c>
      <c r="AE38" s="107"/>
    </row>
    <row r="39" spans="1:31" s="14" customFormat="1" ht="54.75" hidden="1" customHeight="1" outlineLevel="1" x14ac:dyDescent="0.2">
      <c r="A39" s="16" t="s">
        <v>6</v>
      </c>
      <c r="B39" s="93" t="s">
        <v>86</v>
      </c>
      <c r="C39" s="31" t="s">
        <v>7</v>
      </c>
      <c r="D39" s="32" t="s">
        <v>2</v>
      </c>
      <c r="E39" s="31" t="s">
        <v>5</v>
      </c>
      <c r="F39" s="28">
        <f t="shared" ref="F39:F53" si="15">G39+L39</f>
        <v>11759617</v>
      </c>
      <c r="G39" s="28">
        <f t="shared" si="8"/>
        <v>9995674</v>
      </c>
      <c r="H39" s="30">
        <v>0</v>
      </c>
      <c r="I39" s="30">
        <v>0</v>
      </c>
      <c r="J39" s="30">
        <v>9995674</v>
      </c>
      <c r="K39" s="29">
        <f t="shared" si="9"/>
        <v>0.84999996173344761</v>
      </c>
      <c r="L39" s="28">
        <f t="shared" si="10"/>
        <v>1763943</v>
      </c>
      <c r="M39" s="30">
        <v>1763943</v>
      </c>
      <c r="N39" s="29">
        <f t="shared" si="11"/>
        <v>0.15000003826655239</v>
      </c>
      <c r="O39" s="30">
        <v>0</v>
      </c>
      <c r="P39" s="29">
        <f t="shared" si="12"/>
        <v>0</v>
      </c>
      <c r="Q39" s="30">
        <v>0</v>
      </c>
      <c r="R39" s="29">
        <f t="shared" si="13"/>
        <v>0</v>
      </c>
      <c r="S39" s="40" t="s">
        <v>222</v>
      </c>
      <c r="T39" s="73" t="s">
        <v>341</v>
      </c>
      <c r="U39" s="82" t="s">
        <v>593</v>
      </c>
      <c r="V39" s="40" t="s">
        <v>222</v>
      </c>
      <c r="W39" s="73" t="s">
        <v>346</v>
      </c>
      <c r="X39" s="40" t="s">
        <v>214</v>
      </c>
      <c r="Y39" s="73" t="s">
        <v>395</v>
      </c>
      <c r="Z39" s="40">
        <v>42437</v>
      </c>
      <c r="AA39" s="73" t="s">
        <v>540</v>
      </c>
      <c r="AB39" s="74">
        <v>42531</v>
      </c>
      <c r="AC39" s="40" t="s">
        <v>494</v>
      </c>
      <c r="AD39" s="40">
        <v>42346</v>
      </c>
      <c r="AE39" s="107"/>
    </row>
    <row r="40" spans="1:31" s="14" customFormat="1" ht="39" hidden="1" customHeight="1" outlineLevel="1" x14ac:dyDescent="0.2">
      <c r="A40" s="16" t="s">
        <v>44</v>
      </c>
      <c r="B40" s="93" t="s">
        <v>92</v>
      </c>
      <c r="C40" s="31" t="s">
        <v>7</v>
      </c>
      <c r="D40" s="32" t="s">
        <v>10</v>
      </c>
      <c r="E40" s="31" t="s">
        <v>4</v>
      </c>
      <c r="F40" s="28">
        <f t="shared" si="15"/>
        <v>43390019</v>
      </c>
      <c r="G40" s="28">
        <f t="shared" si="8"/>
        <v>36881516</v>
      </c>
      <c r="H40" s="30">
        <v>0</v>
      </c>
      <c r="I40" s="22">
        <v>36881516</v>
      </c>
      <c r="J40" s="30">
        <v>0</v>
      </c>
      <c r="K40" s="29">
        <f t="shared" si="9"/>
        <v>0.84999999654298375</v>
      </c>
      <c r="L40" s="28">
        <f t="shared" si="10"/>
        <v>6508503</v>
      </c>
      <c r="M40" s="30">
        <v>6508503</v>
      </c>
      <c r="N40" s="29">
        <f t="shared" si="11"/>
        <v>0.15000000345701622</v>
      </c>
      <c r="O40" s="30">
        <v>0</v>
      </c>
      <c r="P40" s="29">
        <f t="shared" si="12"/>
        <v>0</v>
      </c>
      <c r="Q40" s="30">
        <v>0</v>
      </c>
      <c r="R40" s="29">
        <f t="shared" si="13"/>
        <v>0</v>
      </c>
      <c r="S40" s="40" t="s">
        <v>124</v>
      </c>
      <c r="T40" s="73" t="s">
        <v>298</v>
      </c>
      <c r="U40" s="82" t="s">
        <v>596</v>
      </c>
      <c r="V40" s="40" t="s">
        <v>124</v>
      </c>
      <c r="W40" s="73" t="s">
        <v>394</v>
      </c>
      <c r="X40" s="40" t="s">
        <v>150</v>
      </c>
      <c r="Y40" s="73" t="s">
        <v>611</v>
      </c>
      <c r="Z40" s="40">
        <v>42468</v>
      </c>
      <c r="AA40" s="73" t="s">
        <v>573</v>
      </c>
      <c r="AB40" s="26" t="s">
        <v>578</v>
      </c>
      <c r="AC40" s="40" t="s">
        <v>476</v>
      </c>
      <c r="AD40" s="40">
        <v>42374</v>
      </c>
      <c r="AE40" s="107"/>
    </row>
    <row r="41" spans="1:31" s="25" customFormat="1" ht="57" hidden="1" customHeight="1" outlineLevel="1" x14ac:dyDescent="0.2">
      <c r="A41" s="16" t="s">
        <v>167</v>
      </c>
      <c r="B41" s="41" t="s">
        <v>585</v>
      </c>
      <c r="C41" s="39" t="s">
        <v>155</v>
      </c>
      <c r="D41" s="13" t="s">
        <v>11</v>
      </c>
      <c r="E41" s="39" t="s">
        <v>4</v>
      </c>
      <c r="F41" s="28">
        <f t="shared" si="15"/>
        <v>32062500</v>
      </c>
      <c r="G41" s="28">
        <f t="shared" si="8"/>
        <v>25650000</v>
      </c>
      <c r="H41" s="28">
        <v>0</v>
      </c>
      <c r="I41" s="28">
        <v>25650000</v>
      </c>
      <c r="J41" s="28">
        <v>0</v>
      </c>
      <c r="K41" s="29">
        <f t="shared" si="9"/>
        <v>0.8</v>
      </c>
      <c r="L41" s="28">
        <f t="shared" si="10"/>
        <v>6412500</v>
      </c>
      <c r="M41" s="28">
        <v>0</v>
      </c>
      <c r="N41" s="29">
        <f t="shared" si="11"/>
        <v>0</v>
      </c>
      <c r="O41" s="28">
        <v>0</v>
      </c>
      <c r="P41" s="29">
        <f t="shared" si="12"/>
        <v>0</v>
      </c>
      <c r="Q41" s="28">
        <v>6412500</v>
      </c>
      <c r="R41" s="29">
        <f t="shared" si="13"/>
        <v>0.2</v>
      </c>
      <c r="S41" s="40" t="s">
        <v>212</v>
      </c>
      <c r="T41" s="73" t="s">
        <v>293</v>
      </c>
      <c r="U41" s="40"/>
      <c r="V41" s="40" t="s">
        <v>212</v>
      </c>
      <c r="W41" s="73" t="s">
        <v>417</v>
      </c>
      <c r="X41" s="40" t="s">
        <v>407</v>
      </c>
      <c r="Y41" s="73" t="s">
        <v>409</v>
      </c>
      <c r="Z41" s="40">
        <v>42443</v>
      </c>
      <c r="AA41" s="73" t="s">
        <v>590</v>
      </c>
      <c r="AB41" s="40">
        <v>42567</v>
      </c>
      <c r="AC41" s="40" t="s">
        <v>641</v>
      </c>
      <c r="AD41" s="40">
        <v>42374</v>
      </c>
      <c r="AE41" s="107"/>
    </row>
    <row r="42" spans="1:31" s="25" customFormat="1" ht="51.75" hidden="1" customHeight="1" outlineLevel="1" x14ac:dyDescent="0.2">
      <c r="A42" s="16" t="s">
        <v>158</v>
      </c>
      <c r="B42" s="41" t="s">
        <v>159</v>
      </c>
      <c r="C42" s="39" t="s">
        <v>155</v>
      </c>
      <c r="D42" s="13" t="s">
        <v>17</v>
      </c>
      <c r="E42" s="39" t="s">
        <v>4</v>
      </c>
      <c r="F42" s="28">
        <f t="shared" si="15"/>
        <v>76512873</v>
      </c>
      <c r="G42" s="28">
        <f t="shared" si="8"/>
        <v>65035942</v>
      </c>
      <c r="H42" s="28">
        <v>0</v>
      </c>
      <c r="I42" s="28">
        <v>65035942</v>
      </c>
      <c r="J42" s="28">
        <v>0</v>
      </c>
      <c r="K42" s="29">
        <f t="shared" si="9"/>
        <v>0.84999999934651516</v>
      </c>
      <c r="L42" s="28">
        <f t="shared" si="10"/>
        <v>11476931</v>
      </c>
      <c r="M42" s="28">
        <v>1851931</v>
      </c>
      <c r="N42" s="29">
        <f t="shared" si="11"/>
        <v>2.420417542025902E-2</v>
      </c>
      <c r="O42" s="28">
        <v>0</v>
      </c>
      <c r="P42" s="29">
        <f t="shared" si="12"/>
        <v>0</v>
      </c>
      <c r="Q42" s="28">
        <v>9625000</v>
      </c>
      <c r="R42" s="29">
        <f t="shared" si="13"/>
        <v>0.1257958252332258</v>
      </c>
      <c r="S42" s="40" t="s">
        <v>287</v>
      </c>
      <c r="T42" s="73" t="s">
        <v>298</v>
      </c>
      <c r="U42" s="81">
        <v>42332</v>
      </c>
      <c r="V42" s="40" t="s">
        <v>221</v>
      </c>
      <c r="W42" s="73" t="s">
        <v>299</v>
      </c>
      <c r="X42" s="40" t="s">
        <v>400</v>
      </c>
      <c r="Y42" s="73" t="s">
        <v>423</v>
      </c>
      <c r="Z42" s="40">
        <v>42472</v>
      </c>
      <c r="AA42" s="73" t="s">
        <v>619</v>
      </c>
      <c r="AB42" s="40">
        <v>42589</v>
      </c>
      <c r="AC42" s="40" t="s">
        <v>641</v>
      </c>
      <c r="AD42" s="40">
        <v>42381</v>
      </c>
      <c r="AE42" s="107"/>
    </row>
    <row r="43" spans="1:31" s="14" customFormat="1" ht="38.25" hidden="1" customHeight="1" outlineLevel="1" x14ac:dyDescent="0.2">
      <c r="A43" s="16" t="s">
        <v>161</v>
      </c>
      <c r="B43" s="41" t="s">
        <v>234</v>
      </c>
      <c r="C43" s="39" t="s">
        <v>7</v>
      </c>
      <c r="D43" s="13" t="s">
        <v>17</v>
      </c>
      <c r="E43" s="39" t="s">
        <v>4</v>
      </c>
      <c r="F43" s="28">
        <f t="shared" si="15"/>
        <v>64029231</v>
      </c>
      <c r="G43" s="28">
        <f t="shared" si="8"/>
        <v>54424846</v>
      </c>
      <c r="H43" s="28">
        <v>0</v>
      </c>
      <c r="I43" s="28">
        <v>54424846</v>
      </c>
      <c r="J43" s="28">
        <v>0</v>
      </c>
      <c r="K43" s="29">
        <f t="shared" si="9"/>
        <v>0.84999999453374664</v>
      </c>
      <c r="L43" s="28">
        <f t="shared" si="10"/>
        <v>9604385</v>
      </c>
      <c r="M43" s="28">
        <v>6404385</v>
      </c>
      <c r="N43" s="29">
        <f t="shared" si="11"/>
        <v>0.10002283175945062</v>
      </c>
      <c r="O43" s="28">
        <v>0</v>
      </c>
      <c r="P43" s="29">
        <f t="shared" si="12"/>
        <v>0</v>
      </c>
      <c r="Q43" s="28">
        <v>3200000</v>
      </c>
      <c r="R43" s="29">
        <f t="shared" si="13"/>
        <v>4.9977173706802755E-2</v>
      </c>
      <c r="S43" s="40" t="s">
        <v>211</v>
      </c>
      <c r="T43" s="73" t="s">
        <v>309</v>
      </c>
      <c r="U43" s="81">
        <v>42124</v>
      </c>
      <c r="V43" s="40" t="s">
        <v>221</v>
      </c>
      <c r="W43" s="73" t="s">
        <v>316</v>
      </c>
      <c r="X43" s="40" t="s">
        <v>401</v>
      </c>
      <c r="Y43" s="73" t="s">
        <v>468</v>
      </c>
      <c r="Z43" s="40">
        <v>42479</v>
      </c>
      <c r="AA43" s="73" t="s">
        <v>572</v>
      </c>
      <c r="AB43" s="26" t="s">
        <v>575</v>
      </c>
      <c r="AC43" s="40" t="s">
        <v>642</v>
      </c>
      <c r="AD43" s="40">
        <v>42388</v>
      </c>
      <c r="AE43" s="107"/>
    </row>
    <row r="44" spans="1:31" s="14" customFormat="1" ht="39.75" hidden="1" customHeight="1" outlineLevel="1" x14ac:dyDescent="0.2">
      <c r="A44" s="39" t="s">
        <v>240</v>
      </c>
      <c r="B44" s="98" t="s">
        <v>288</v>
      </c>
      <c r="C44" s="31" t="s">
        <v>7</v>
      </c>
      <c r="D44" s="32" t="s">
        <v>17</v>
      </c>
      <c r="E44" s="31" t="s">
        <v>5</v>
      </c>
      <c r="F44" s="30">
        <f t="shared" si="15"/>
        <v>6190000</v>
      </c>
      <c r="G44" s="28">
        <f t="shared" si="8"/>
        <v>5312500</v>
      </c>
      <c r="H44" s="30">
        <v>0</v>
      </c>
      <c r="I44" s="30">
        <v>0</v>
      </c>
      <c r="J44" s="30">
        <v>5312500</v>
      </c>
      <c r="K44" s="29">
        <f t="shared" si="9"/>
        <v>0.85823909531502418</v>
      </c>
      <c r="L44" s="28">
        <f t="shared" si="10"/>
        <v>877500</v>
      </c>
      <c r="M44" s="28">
        <v>877500</v>
      </c>
      <c r="N44" s="29">
        <f t="shared" si="11"/>
        <v>0.14176090468497576</v>
      </c>
      <c r="O44" s="30">
        <v>0</v>
      </c>
      <c r="P44" s="29">
        <f t="shared" si="12"/>
        <v>0</v>
      </c>
      <c r="Q44" s="30">
        <v>0</v>
      </c>
      <c r="R44" s="29">
        <f t="shared" si="13"/>
        <v>0</v>
      </c>
      <c r="S44" s="94" t="s">
        <v>212</v>
      </c>
      <c r="T44" s="73" t="s">
        <v>314</v>
      </c>
      <c r="U44" s="82" t="s">
        <v>593</v>
      </c>
      <c r="V44" s="94" t="s">
        <v>221</v>
      </c>
      <c r="W44" s="73" t="s">
        <v>422</v>
      </c>
      <c r="X44" s="40" t="s">
        <v>406</v>
      </c>
      <c r="Y44" s="73" t="s">
        <v>557</v>
      </c>
      <c r="Z44" s="40">
        <v>42455</v>
      </c>
      <c r="AA44" s="73" t="s">
        <v>572</v>
      </c>
      <c r="AB44" s="40">
        <v>42569</v>
      </c>
      <c r="AC44" s="40">
        <v>42370</v>
      </c>
      <c r="AD44" s="40">
        <v>42395</v>
      </c>
      <c r="AE44" s="107"/>
    </row>
    <row r="45" spans="1:31" s="25" customFormat="1" ht="35.25" hidden="1" customHeight="1" outlineLevel="1" x14ac:dyDescent="0.2">
      <c r="A45" s="16" t="s">
        <v>52</v>
      </c>
      <c r="B45" s="93" t="s">
        <v>51</v>
      </c>
      <c r="C45" s="31" t="s">
        <v>7</v>
      </c>
      <c r="D45" s="32" t="s">
        <v>16</v>
      </c>
      <c r="E45" s="31" t="s">
        <v>4</v>
      </c>
      <c r="F45" s="28">
        <f t="shared" si="15"/>
        <v>277032428</v>
      </c>
      <c r="G45" s="28">
        <f t="shared" si="8"/>
        <v>235477563</v>
      </c>
      <c r="H45" s="30">
        <v>0</v>
      </c>
      <c r="I45" s="30">
        <v>235477563</v>
      </c>
      <c r="J45" s="30">
        <v>0</v>
      </c>
      <c r="K45" s="29">
        <f t="shared" si="9"/>
        <v>0.84999999711225138</v>
      </c>
      <c r="L45" s="28">
        <f t="shared" si="10"/>
        <v>41554865</v>
      </c>
      <c r="M45" s="30">
        <v>41554865</v>
      </c>
      <c r="N45" s="29">
        <f t="shared" si="11"/>
        <v>0.15000000288774859</v>
      </c>
      <c r="O45" s="30">
        <v>0</v>
      </c>
      <c r="P45" s="29">
        <f t="shared" si="12"/>
        <v>0</v>
      </c>
      <c r="Q45" s="30">
        <v>0</v>
      </c>
      <c r="R45" s="29">
        <f t="shared" si="13"/>
        <v>0</v>
      </c>
      <c r="S45" s="40" t="s">
        <v>147</v>
      </c>
      <c r="T45" s="73" t="s">
        <v>295</v>
      </c>
      <c r="U45" s="82" t="s">
        <v>595</v>
      </c>
      <c r="V45" s="40" t="s">
        <v>406</v>
      </c>
      <c r="W45" s="73" t="s">
        <v>449</v>
      </c>
      <c r="X45" s="40" t="s">
        <v>403</v>
      </c>
      <c r="Y45" s="73" t="s">
        <v>545</v>
      </c>
      <c r="Z45" s="40">
        <v>42469</v>
      </c>
      <c r="AA45" s="73" t="s">
        <v>567</v>
      </c>
      <c r="AB45" s="40">
        <v>42559</v>
      </c>
      <c r="AC45" s="40" t="s">
        <v>476</v>
      </c>
      <c r="AD45" s="40">
        <v>42409</v>
      </c>
      <c r="AE45" s="107"/>
    </row>
    <row r="46" spans="1:31" s="25" customFormat="1" ht="54" hidden="1" customHeight="1" outlineLevel="1" x14ac:dyDescent="0.2">
      <c r="A46" s="39" t="s">
        <v>238</v>
      </c>
      <c r="B46" s="41" t="s">
        <v>207</v>
      </c>
      <c r="C46" s="31" t="s">
        <v>7</v>
      </c>
      <c r="D46" s="32" t="s">
        <v>18</v>
      </c>
      <c r="E46" s="31" t="s">
        <v>5</v>
      </c>
      <c r="F46" s="28">
        <f t="shared" si="15"/>
        <v>6813045</v>
      </c>
      <c r="G46" s="28">
        <f t="shared" si="8"/>
        <v>5791088</v>
      </c>
      <c r="H46" s="30">
        <v>0</v>
      </c>
      <c r="I46" s="30">
        <v>0</v>
      </c>
      <c r="J46" s="30">
        <v>5791088</v>
      </c>
      <c r="K46" s="29">
        <f t="shared" si="9"/>
        <v>0.84999996330568783</v>
      </c>
      <c r="L46" s="28">
        <f t="shared" si="10"/>
        <v>1021957</v>
      </c>
      <c r="M46" s="30">
        <v>1021957</v>
      </c>
      <c r="N46" s="29">
        <f t="shared" si="11"/>
        <v>0.15000003669431217</v>
      </c>
      <c r="O46" s="30">
        <v>0</v>
      </c>
      <c r="P46" s="29">
        <f t="shared" si="12"/>
        <v>0</v>
      </c>
      <c r="Q46" s="30">
        <v>0</v>
      </c>
      <c r="R46" s="29">
        <f t="shared" si="13"/>
        <v>0</v>
      </c>
      <c r="S46" s="40" t="s">
        <v>222</v>
      </c>
      <c r="T46" s="73" t="s">
        <v>384</v>
      </c>
      <c r="U46" s="82" t="s">
        <v>597</v>
      </c>
      <c r="V46" s="40" t="s">
        <v>222</v>
      </c>
      <c r="W46" s="73" t="s">
        <v>393</v>
      </c>
      <c r="X46" s="40" t="s">
        <v>403</v>
      </c>
      <c r="Y46" s="73" t="s">
        <v>543</v>
      </c>
      <c r="Z46" s="40">
        <v>42469</v>
      </c>
      <c r="AA46" s="73" t="s">
        <v>626</v>
      </c>
      <c r="AB46" s="26">
        <v>4</v>
      </c>
      <c r="AC46" s="40" t="s">
        <v>406</v>
      </c>
      <c r="AD46" s="40">
        <v>42409</v>
      </c>
      <c r="AE46" s="107"/>
    </row>
    <row r="47" spans="1:31" s="14" customFormat="1" ht="42.75" hidden="1" customHeight="1" outlineLevel="1" x14ac:dyDescent="0.2">
      <c r="A47" s="39" t="s">
        <v>135</v>
      </c>
      <c r="B47" s="41" t="s">
        <v>246</v>
      </c>
      <c r="C47" s="31" t="s">
        <v>7</v>
      </c>
      <c r="D47" s="32" t="s">
        <v>18</v>
      </c>
      <c r="E47" s="31" t="s">
        <v>5</v>
      </c>
      <c r="F47" s="28">
        <f t="shared" si="15"/>
        <v>4727073</v>
      </c>
      <c r="G47" s="28">
        <f t="shared" si="8"/>
        <v>4018012</v>
      </c>
      <c r="H47" s="30">
        <v>0</v>
      </c>
      <c r="I47" s="30">
        <v>0</v>
      </c>
      <c r="J47" s="30">
        <v>4018012</v>
      </c>
      <c r="K47" s="29">
        <f t="shared" si="9"/>
        <v>0.84999998942263</v>
      </c>
      <c r="L47" s="28">
        <f t="shared" si="10"/>
        <v>709061</v>
      </c>
      <c r="M47" s="30">
        <v>709061</v>
      </c>
      <c r="N47" s="29">
        <f t="shared" si="11"/>
        <v>0.15000001057736997</v>
      </c>
      <c r="O47" s="30">
        <v>0</v>
      </c>
      <c r="P47" s="29">
        <f t="shared" si="12"/>
        <v>0</v>
      </c>
      <c r="Q47" s="30">
        <v>0</v>
      </c>
      <c r="R47" s="29">
        <f t="shared" si="13"/>
        <v>0</v>
      </c>
      <c r="S47" s="94" t="s">
        <v>217</v>
      </c>
      <c r="T47" s="73" t="s">
        <v>382</v>
      </c>
      <c r="U47" s="82" t="s">
        <v>598</v>
      </c>
      <c r="V47" s="94" t="s">
        <v>217</v>
      </c>
      <c r="W47" s="73" t="s">
        <v>383</v>
      </c>
      <c r="X47" s="40" t="s">
        <v>403</v>
      </c>
      <c r="Y47" s="73" t="s">
        <v>544</v>
      </c>
      <c r="Z47" s="40">
        <v>42469</v>
      </c>
      <c r="AA47" s="73" t="s">
        <v>617</v>
      </c>
      <c r="AB47" s="40">
        <v>42586</v>
      </c>
      <c r="AC47" s="40" t="s">
        <v>467</v>
      </c>
      <c r="AD47" s="40">
        <v>42409</v>
      </c>
      <c r="AE47" s="107"/>
    </row>
    <row r="48" spans="1:31" s="25" customFormat="1" ht="32.25" hidden="1" customHeight="1" outlineLevel="1" x14ac:dyDescent="0.2">
      <c r="A48" s="39" t="s">
        <v>134</v>
      </c>
      <c r="B48" s="41" t="s">
        <v>1</v>
      </c>
      <c r="C48" s="31" t="s">
        <v>7</v>
      </c>
      <c r="D48" s="32" t="s">
        <v>18</v>
      </c>
      <c r="E48" s="31" t="s">
        <v>5</v>
      </c>
      <c r="F48" s="28">
        <f t="shared" si="15"/>
        <v>1487720</v>
      </c>
      <c r="G48" s="28">
        <f t="shared" si="8"/>
        <v>1264562</v>
      </c>
      <c r="H48" s="30">
        <v>0</v>
      </c>
      <c r="I48" s="30">
        <v>0</v>
      </c>
      <c r="J48" s="30">
        <v>1264562</v>
      </c>
      <c r="K48" s="29">
        <f t="shared" si="9"/>
        <v>0.85</v>
      </c>
      <c r="L48" s="28">
        <f t="shared" si="10"/>
        <v>223158</v>
      </c>
      <c r="M48" s="30">
        <v>223158</v>
      </c>
      <c r="N48" s="29">
        <f t="shared" si="11"/>
        <v>0.15</v>
      </c>
      <c r="O48" s="30">
        <v>0</v>
      </c>
      <c r="P48" s="29">
        <f t="shared" si="12"/>
        <v>0</v>
      </c>
      <c r="Q48" s="30">
        <v>0</v>
      </c>
      <c r="R48" s="29">
        <f t="shared" si="13"/>
        <v>0</v>
      </c>
      <c r="S48" s="40" t="s">
        <v>217</v>
      </c>
      <c r="T48" s="73" t="s">
        <v>382</v>
      </c>
      <c r="U48" s="82" t="s">
        <v>598</v>
      </c>
      <c r="V48" s="40" t="s">
        <v>222</v>
      </c>
      <c r="W48" s="73" t="s">
        <v>383</v>
      </c>
      <c r="X48" s="40" t="s">
        <v>403</v>
      </c>
      <c r="Y48" s="73" t="s">
        <v>561</v>
      </c>
      <c r="Z48" s="40">
        <v>42491</v>
      </c>
      <c r="AA48" s="73" t="s">
        <v>627</v>
      </c>
      <c r="AB48" s="26">
        <v>4</v>
      </c>
      <c r="AC48" s="40" t="s">
        <v>467</v>
      </c>
      <c r="AD48" s="40">
        <v>42426</v>
      </c>
      <c r="AE48" s="107"/>
    </row>
    <row r="49" spans="1:31" s="14" customFormat="1" ht="43.5" hidden="1" customHeight="1" outlineLevel="1" x14ac:dyDescent="0.2">
      <c r="A49" s="39" t="s">
        <v>151</v>
      </c>
      <c r="B49" s="41" t="s">
        <v>391</v>
      </c>
      <c r="C49" s="31" t="s">
        <v>7</v>
      </c>
      <c r="D49" s="32" t="s">
        <v>16</v>
      </c>
      <c r="E49" s="31" t="s">
        <v>3</v>
      </c>
      <c r="F49" s="28">
        <f t="shared" si="15"/>
        <v>88364076</v>
      </c>
      <c r="G49" s="28">
        <f t="shared" si="8"/>
        <v>75109464</v>
      </c>
      <c r="H49" s="30">
        <v>75109464</v>
      </c>
      <c r="I49" s="30">
        <v>0</v>
      </c>
      <c r="J49" s="30">
        <v>0</v>
      </c>
      <c r="K49" s="29">
        <f t="shared" si="9"/>
        <v>0.84999999320991038</v>
      </c>
      <c r="L49" s="28">
        <f t="shared" si="10"/>
        <v>13254612</v>
      </c>
      <c r="M49" s="30">
        <v>0</v>
      </c>
      <c r="N49" s="29">
        <f t="shared" si="11"/>
        <v>0</v>
      </c>
      <c r="O49" s="30">
        <v>13254612</v>
      </c>
      <c r="P49" s="29">
        <f t="shared" si="12"/>
        <v>0.15000000679008968</v>
      </c>
      <c r="Q49" s="30">
        <v>0</v>
      </c>
      <c r="R49" s="29">
        <f t="shared" si="13"/>
        <v>0</v>
      </c>
      <c r="S49" s="40" t="s">
        <v>147</v>
      </c>
      <c r="T49" s="73" t="s">
        <v>295</v>
      </c>
      <c r="U49" s="82" t="s">
        <v>595</v>
      </c>
      <c r="V49" s="40" t="s">
        <v>213</v>
      </c>
      <c r="W49" s="73" t="s">
        <v>390</v>
      </c>
      <c r="X49" s="40" t="s">
        <v>504</v>
      </c>
      <c r="Y49" s="73" t="s">
        <v>569</v>
      </c>
      <c r="Z49" s="26" t="s">
        <v>577</v>
      </c>
      <c r="AA49" s="73" t="s">
        <v>633</v>
      </c>
      <c r="AB49" s="26">
        <v>4</v>
      </c>
      <c r="AC49" s="40" t="s">
        <v>476</v>
      </c>
      <c r="AD49" s="40">
        <v>42426</v>
      </c>
      <c r="AE49" s="107"/>
    </row>
    <row r="50" spans="1:31" s="14" customFormat="1" ht="42.75" hidden="1" customHeight="1" outlineLevel="1" x14ac:dyDescent="0.2">
      <c r="A50" s="16" t="s">
        <v>37</v>
      </c>
      <c r="B50" s="93" t="s">
        <v>83</v>
      </c>
      <c r="C50" s="31" t="s">
        <v>7</v>
      </c>
      <c r="D50" s="32" t="s">
        <v>18</v>
      </c>
      <c r="E50" s="31" t="s">
        <v>5</v>
      </c>
      <c r="F50" s="28">
        <f t="shared" si="15"/>
        <v>12643472</v>
      </c>
      <c r="G50" s="28">
        <f t="shared" si="8"/>
        <v>10746951</v>
      </c>
      <c r="H50" s="30">
        <v>0</v>
      </c>
      <c r="I50" s="30">
        <v>0</v>
      </c>
      <c r="J50" s="30">
        <v>10746951</v>
      </c>
      <c r="K50" s="29">
        <f t="shared" si="9"/>
        <v>0.84999998418156031</v>
      </c>
      <c r="L50" s="28">
        <f t="shared" si="10"/>
        <v>1896521</v>
      </c>
      <c r="M50" s="30">
        <v>1896521</v>
      </c>
      <c r="N50" s="29">
        <f t="shared" si="11"/>
        <v>0.15000001581843975</v>
      </c>
      <c r="O50" s="30">
        <v>0</v>
      </c>
      <c r="P50" s="29">
        <f t="shared" si="12"/>
        <v>0</v>
      </c>
      <c r="Q50" s="30">
        <v>0</v>
      </c>
      <c r="R50" s="29">
        <f t="shared" si="13"/>
        <v>0</v>
      </c>
      <c r="S50" s="94" t="s">
        <v>221</v>
      </c>
      <c r="T50" s="73" t="s">
        <v>343</v>
      </c>
      <c r="U50" s="82" t="s">
        <v>593</v>
      </c>
      <c r="V50" s="40" t="s">
        <v>216</v>
      </c>
      <c r="W50" s="73" t="s">
        <v>336</v>
      </c>
      <c r="X50" s="40" t="s">
        <v>403</v>
      </c>
      <c r="Y50" s="73" t="s">
        <v>561</v>
      </c>
      <c r="Z50" s="40">
        <v>42491</v>
      </c>
      <c r="AA50" s="73" t="s">
        <v>626</v>
      </c>
      <c r="AB50" s="26">
        <v>4</v>
      </c>
      <c r="AC50" s="40" t="s">
        <v>467</v>
      </c>
      <c r="AD50" s="40">
        <v>42426</v>
      </c>
      <c r="AE50" s="107"/>
    </row>
    <row r="51" spans="1:31" s="25" customFormat="1" ht="47.25" hidden="1" customHeight="1" outlineLevel="1" x14ac:dyDescent="0.2">
      <c r="A51" s="39" t="s">
        <v>186</v>
      </c>
      <c r="B51" s="41" t="s">
        <v>187</v>
      </c>
      <c r="C51" s="31" t="s">
        <v>7</v>
      </c>
      <c r="D51" s="32" t="s">
        <v>12</v>
      </c>
      <c r="E51" s="31" t="s">
        <v>3</v>
      </c>
      <c r="F51" s="28">
        <f t="shared" si="15"/>
        <v>9500000</v>
      </c>
      <c r="G51" s="28">
        <f t="shared" si="8"/>
        <v>8075000</v>
      </c>
      <c r="H51" s="30">
        <v>8075000</v>
      </c>
      <c r="I51" s="30">
        <v>0</v>
      </c>
      <c r="J51" s="30">
        <v>0</v>
      </c>
      <c r="K51" s="29">
        <f t="shared" si="9"/>
        <v>0.85</v>
      </c>
      <c r="L51" s="28">
        <f t="shared" si="10"/>
        <v>1425000</v>
      </c>
      <c r="M51" s="30">
        <v>1425000</v>
      </c>
      <c r="N51" s="29">
        <f t="shared" si="11"/>
        <v>0.15</v>
      </c>
      <c r="O51" s="30">
        <v>0</v>
      </c>
      <c r="P51" s="29">
        <f t="shared" si="12"/>
        <v>0</v>
      </c>
      <c r="Q51" s="30">
        <v>0</v>
      </c>
      <c r="R51" s="29">
        <f t="shared" si="13"/>
        <v>0</v>
      </c>
      <c r="S51" s="40" t="s">
        <v>219</v>
      </c>
      <c r="T51" s="73" t="s">
        <v>307</v>
      </c>
      <c r="U51" s="82" t="s">
        <v>596</v>
      </c>
      <c r="V51" s="94" t="s">
        <v>211</v>
      </c>
      <c r="W51" s="73" t="s">
        <v>303</v>
      </c>
      <c r="X51" s="40" t="s">
        <v>405</v>
      </c>
      <c r="Y51" s="73" t="s">
        <v>563</v>
      </c>
      <c r="Z51" s="40">
        <v>42498</v>
      </c>
      <c r="AA51" s="73" t="s">
        <v>649</v>
      </c>
      <c r="AB51" s="26">
        <v>4</v>
      </c>
      <c r="AC51" s="40" t="s">
        <v>467</v>
      </c>
      <c r="AD51" s="40">
        <v>42426</v>
      </c>
      <c r="AE51" s="107"/>
    </row>
    <row r="52" spans="1:31" s="25" customFormat="1" ht="43.5" hidden="1" customHeight="1" outlineLevel="1" x14ac:dyDescent="0.2">
      <c r="A52" s="39" t="s">
        <v>191</v>
      </c>
      <c r="B52" s="41" t="s">
        <v>192</v>
      </c>
      <c r="C52" s="31" t="s">
        <v>7</v>
      </c>
      <c r="D52" s="32" t="s">
        <v>11</v>
      </c>
      <c r="E52" s="31" t="s">
        <v>4</v>
      </c>
      <c r="F52" s="28">
        <f t="shared" si="15"/>
        <v>176470588</v>
      </c>
      <c r="G52" s="28">
        <f t="shared" si="8"/>
        <v>150000000</v>
      </c>
      <c r="H52" s="30">
        <v>0</v>
      </c>
      <c r="I52" s="30">
        <v>150000000</v>
      </c>
      <c r="J52" s="30">
        <v>0</v>
      </c>
      <c r="K52" s="29">
        <f t="shared" si="9"/>
        <v>0.85000000113333329</v>
      </c>
      <c r="L52" s="28">
        <f t="shared" si="10"/>
        <v>26470588</v>
      </c>
      <c r="M52" s="30">
        <v>26470588</v>
      </c>
      <c r="N52" s="29">
        <f t="shared" si="11"/>
        <v>0.14999999886666668</v>
      </c>
      <c r="O52" s="30">
        <v>0</v>
      </c>
      <c r="P52" s="29">
        <f t="shared" si="12"/>
        <v>0</v>
      </c>
      <c r="Q52" s="30">
        <v>0</v>
      </c>
      <c r="R52" s="29">
        <f t="shared" si="13"/>
        <v>0</v>
      </c>
      <c r="S52" s="40" t="s">
        <v>219</v>
      </c>
      <c r="T52" s="73" t="s">
        <v>302</v>
      </c>
      <c r="U52" s="81">
        <v>42124</v>
      </c>
      <c r="V52" s="40" t="s">
        <v>211</v>
      </c>
      <c r="W52" s="73" t="s">
        <v>303</v>
      </c>
      <c r="X52" s="40" t="s">
        <v>403</v>
      </c>
      <c r="Y52" s="73" t="s">
        <v>574</v>
      </c>
      <c r="Z52" s="40">
        <v>42505</v>
      </c>
      <c r="AA52" s="73" t="s">
        <v>650</v>
      </c>
      <c r="AB52" s="26">
        <v>4</v>
      </c>
      <c r="AC52" s="40" t="s">
        <v>473</v>
      </c>
      <c r="AD52" s="40">
        <v>42426</v>
      </c>
      <c r="AE52" s="107"/>
    </row>
    <row r="53" spans="1:31" s="25" customFormat="1" ht="46.5" hidden="1" customHeight="1" outlineLevel="1" x14ac:dyDescent="0.2">
      <c r="A53" s="39" t="s">
        <v>518</v>
      </c>
      <c r="B53" s="41" t="s">
        <v>190</v>
      </c>
      <c r="C53" s="39" t="s">
        <v>7</v>
      </c>
      <c r="D53" s="13" t="s">
        <v>11</v>
      </c>
      <c r="E53" s="39" t="s">
        <v>4</v>
      </c>
      <c r="F53" s="28">
        <f t="shared" si="15"/>
        <v>7294119</v>
      </c>
      <c r="G53" s="28">
        <f t="shared" si="8"/>
        <v>6200001</v>
      </c>
      <c r="H53" s="28">
        <v>0</v>
      </c>
      <c r="I53" s="28">
        <v>6200001</v>
      </c>
      <c r="J53" s="28">
        <v>0</v>
      </c>
      <c r="K53" s="29">
        <f t="shared" si="9"/>
        <v>0.84999997943548766</v>
      </c>
      <c r="L53" s="28">
        <f t="shared" si="10"/>
        <v>1094118</v>
      </c>
      <c r="M53" s="28">
        <v>0</v>
      </c>
      <c r="N53" s="29">
        <f t="shared" si="11"/>
        <v>0</v>
      </c>
      <c r="O53" s="28">
        <v>0</v>
      </c>
      <c r="P53" s="29">
        <f t="shared" si="12"/>
        <v>0</v>
      </c>
      <c r="Q53" s="28">
        <v>1094118</v>
      </c>
      <c r="R53" s="29">
        <f t="shared" si="13"/>
        <v>0.15000002056451231</v>
      </c>
      <c r="S53" s="40" t="s">
        <v>221</v>
      </c>
      <c r="T53" s="73" t="s">
        <v>341</v>
      </c>
      <c r="U53" s="73">
        <v>42298</v>
      </c>
      <c r="V53" s="40" t="s">
        <v>221</v>
      </c>
      <c r="W53" s="73" t="s">
        <v>378</v>
      </c>
      <c r="X53" s="40" t="s">
        <v>403</v>
      </c>
      <c r="Y53" s="73" t="s">
        <v>589</v>
      </c>
      <c r="Z53" s="36" t="s">
        <v>621</v>
      </c>
      <c r="AA53" s="73" t="s">
        <v>647</v>
      </c>
      <c r="AB53" s="26">
        <v>4</v>
      </c>
      <c r="AC53" s="40">
        <v>42370</v>
      </c>
      <c r="AD53" s="40">
        <v>42426</v>
      </c>
      <c r="AE53" s="107"/>
    </row>
    <row r="54" spans="1:31" ht="80.25" hidden="1" customHeight="1" outlineLevel="1" x14ac:dyDescent="0.2">
      <c r="A54" s="39" t="s">
        <v>9</v>
      </c>
      <c r="B54" s="41" t="s">
        <v>474</v>
      </c>
      <c r="C54" s="39" t="s">
        <v>7</v>
      </c>
      <c r="D54" s="13" t="s">
        <v>12</v>
      </c>
      <c r="E54" s="39" t="s">
        <v>4</v>
      </c>
      <c r="F54" s="28">
        <f t="shared" si="0"/>
        <v>12837216</v>
      </c>
      <c r="G54" s="28">
        <f t="shared" si="1"/>
        <v>10911633</v>
      </c>
      <c r="H54" s="28">
        <v>0</v>
      </c>
      <c r="I54" s="28">
        <v>10911633</v>
      </c>
      <c r="J54" s="28">
        <v>0</v>
      </c>
      <c r="K54" s="29">
        <f t="shared" si="2"/>
        <v>0.84999995326089395</v>
      </c>
      <c r="L54" s="28">
        <f t="shared" si="6"/>
        <v>1925583</v>
      </c>
      <c r="M54" s="28">
        <v>0</v>
      </c>
      <c r="N54" s="29">
        <f t="shared" si="3"/>
        <v>0</v>
      </c>
      <c r="O54" s="28">
        <v>1925583</v>
      </c>
      <c r="P54" s="29">
        <f t="shared" si="4"/>
        <v>0.15000004673910605</v>
      </c>
      <c r="Q54" s="28">
        <v>0</v>
      </c>
      <c r="R54" s="29">
        <f t="shared" si="5"/>
        <v>0</v>
      </c>
      <c r="S54" s="40" t="s">
        <v>219</v>
      </c>
      <c r="T54" s="73" t="s">
        <v>328</v>
      </c>
      <c r="U54" s="81">
        <v>42124</v>
      </c>
      <c r="V54" s="40" t="s">
        <v>215</v>
      </c>
      <c r="W54" s="73" t="s">
        <v>301</v>
      </c>
      <c r="X54" s="40" t="s">
        <v>217</v>
      </c>
      <c r="Y54" s="73" t="s">
        <v>379</v>
      </c>
      <c r="Z54" s="74" t="s">
        <v>670</v>
      </c>
      <c r="AA54" s="40" t="s">
        <v>669</v>
      </c>
      <c r="AB54" s="58">
        <v>4</v>
      </c>
      <c r="AC54" s="74" t="s">
        <v>476</v>
      </c>
      <c r="AD54" s="74">
        <v>42290</v>
      </c>
      <c r="AE54" s="107"/>
    </row>
    <row r="55" spans="1:31" ht="80.25" hidden="1" customHeight="1" outlineLevel="1" x14ac:dyDescent="0.2">
      <c r="A55" s="39" t="s">
        <v>9</v>
      </c>
      <c r="B55" s="41" t="s">
        <v>475</v>
      </c>
      <c r="C55" s="39" t="s">
        <v>7</v>
      </c>
      <c r="D55" s="13" t="s">
        <v>12</v>
      </c>
      <c r="E55" s="39" t="s">
        <v>4</v>
      </c>
      <c r="F55" s="28">
        <f t="shared" si="0"/>
        <v>12837215</v>
      </c>
      <c r="G55" s="28">
        <f t="shared" si="1"/>
        <v>10911633</v>
      </c>
      <c r="H55" s="28">
        <v>0</v>
      </c>
      <c r="I55" s="28">
        <v>10911633</v>
      </c>
      <c r="J55" s="28">
        <v>0</v>
      </c>
      <c r="K55" s="29">
        <f t="shared" si="2"/>
        <v>0.850000019474629</v>
      </c>
      <c r="L55" s="28">
        <f t="shared" si="6"/>
        <v>1925582</v>
      </c>
      <c r="M55" s="28">
        <v>0</v>
      </c>
      <c r="N55" s="29">
        <f t="shared" si="3"/>
        <v>0</v>
      </c>
      <c r="O55" s="28">
        <v>1925582</v>
      </c>
      <c r="P55" s="29">
        <f t="shared" si="4"/>
        <v>0.14999998052537097</v>
      </c>
      <c r="Q55" s="28">
        <v>0</v>
      </c>
      <c r="R55" s="29">
        <f t="shared" si="5"/>
        <v>0</v>
      </c>
      <c r="S55" s="40" t="s">
        <v>219</v>
      </c>
      <c r="T55" s="73" t="s">
        <v>328</v>
      </c>
      <c r="U55" s="81">
        <v>42124</v>
      </c>
      <c r="V55" s="40" t="s">
        <v>215</v>
      </c>
      <c r="W55" s="73" t="s">
        <v>301</v>
      </c>
      <c r="X55" s="40" t="s">
        <v>217</v>
      </c>
      <c r="Y55" s="73" t="s">
        <v>379</v>
      </c>
      <c r="Z55" s="74" t="s">
        <v>671</v>
      </c>
      <c r="AA55" s="40" t="s">
        <v>669</v>
      </c>
      <c r="AB55" s="58">
        <v>4</v>
      </c>
      <c r="AC55" s="74" t="s">
        <v>476</v>
      </c>
      <c r="AD55" s="74">
        <v>42290</v>
      </c>
      <c r="AE55" s="107"/>
    </row>
    <row r="56" spans="1:31" ht="79.5" hidden="1" customHeight="1" outlineLevel="1" x14ac:dyDescent="0.2">
      <c r="A56" s="16" t="s">
        <v>9</v>
      </c>
      <c r="B56" s="93" t="s">
        <v>522</v>
      </c>
      <c r="C56" s="39" t="s">
        <v>7</v>
      </c>
      <c r="D56" s="13" t="s">
        <v>12</v>
      </c>
      <c r="E56" s="39" t="s">
        <v>4</v>
      </c>
      <c r="F56" s="28">
        <f t="shared" si="0"/>
        <v>43757031</v>
      </c>
      <c r="G56" s="28">
        <f t="shared" si="1"/>
        <v>37193476</v>
      </c>
      <c r="H56" s="28">
        <v>0</v>
      </c>
      <c r="I56" s="28">
        <v>37193476</v>
      </c>
      <c r="J56" s="28">
        <v>0</v>
      </c>
      <c r="K56" s="29">
        <f t="shared" si="2"/>
        <v>0.84999999200128551</v>
      </c>
      <c r="L56" s="28">
        <f t="shared" si="6"/>
        <v>6563555</v>
      </c>
      <c r="M56" s="28">
        <v>0</v>
      </c>
      <c r="N56" s="29">
        <f t="shared" si="3"/>
        <v>0</v>
      </c>
      <c r="O56" s="28">
        <v>6563555</v>
      </c>
      <c r="P56" s="29">
        <f t="shared" si="4"/>
        <v>0.15000000799871455</v>
      </c>
      <c r="Q56" s="28">
        <v>0</v>
      </c>
      <c r="R56" s="29">
        <f t="shared" si="5"/>
        <v>0</v>
      </c>
      <c r="S56" s="40" t="s">
        <v>219</v>
      </c>
      <c r="T56" s="73" t="s">
        <v>328</v>
      </c>
      <c r="U56" s="81">
        <v>42124</v>
      </c>
      <c r="V56" s="40" t="s">
        <v>215</v>
      </c>
      <c r="W56" s="73" t="s">
        <v>301</v>
      </c>
      <c r="X56" s="40" t="s">
        <v>217</v>
      </c>
      <c r="Y56" s="73" t="s">
        <v>379</v>
      </c>
      <c r="Z56" s="74" t="s">
        <v>671</v>
      </c>
      <c r="AA56" s="40" t="s">
        <v>669</v>
      </c>
      <c r="AB56" s="58">
        <v>4</v>
      </c>
      <c r="AC56" s="74" t="s">
        <v>476</v>
      </c>
      <c r="AD56" s="74">
        <v>42290</v>
      </c>
      <c r="AE56" s="107"/>
    </row>
    <row r="57" spans="1:31" s="11" customFormat="1" ht="52.5" hidden="1" customHeight="1" outlineLevel="1" x14ac:dyDescent="0.2">
      <c r="A57" s="16" t="s">
        <v>70</v>
      </c>
      <c r="B57" s="93" t="s">
        <v>269</v>
      </c>
      <c r="C57" s="31" t="s">
        <v>7</v>
      </c>
      <c r="D57" s="32" t="s">
        <v>12</v>
      </c>
      <c r="E57" s="31" t="s">
        <v>4</v>
      </c>
      <c r="F57" s="28">
        <f t="shared" si="0"/>
        <v>108398439</v>
      </c>
      <c r="G57" s="28">
        <f t="shared" si="1"/>
        <v>92138673</v>
      </c>
      <c r="H57" s="30">
        <v>0</v>
      </c>
      <c r="I57" s="30">
        <v>92138673</v>
      </c>
      <c r="J57" s="30">
        <v>0</v>
      </c>
      <c r="K57" s="29">
        <f t="shared" si="2"/>
        <v>0.84999999861621622</v>
      </c>
      <c r="L57" s="28">
        <f t="shared" si="6"/>
        <v>16259766</v>
      </c>
      <c r="M57" s="30">
        <v>0</v>
      </c>
      <c r="N57" s="29">
        <f t="shared" si="3"/>
        <v>0</v>
      </c>
      <c r="O57" s="30">
        <v>16259766</v>
      </c>
      <c r="P57" s="29">
        <f t="shared" si="4"/>
        <v>0.15000000138378378</v>
      </c>
      <c r="Q57" s="30">
        <v>0</v>
      </c>
      <c r="R57" s="29">
        <f t="shared" si="5"/>
        <v>0</v>
      </c>
      <c r="S57" s="94" t="s">
        <v>219</v>
      </c>
      <c r="T57" s="73" t="s">
        <v>542</v>
      </c>
      <c r="U57" s="81">
        <v>42124</v>
      </c>
      <c r="V57" s="94" t="s">
        <v>215</v>
      </c>
      <c r="W57" s="73" t="s">
        <v>297</v>
      </c>
      <c r="X57" s="40" t="s">
        <v>337</v>
      </c>
      <c r="Y57" s="73" t="s">
        <v>385</v>
      </c>
      <c r="Z57" s="40" t="s">
        <v>672</v>
      </c>
      <c r="AA57" s="40" t="s">
        <v>669</v>
      </c>
      <c r="AB57" s="26">
        <v>4</v>
      </c>
      <c r="AC57" s="40" t="s">
        <v>476</v>
      </c>
      <c r="AD57" s="40">
        <v>42318</v>
      </c>
      <c r="AE57" s="108"/>
    </row>
    <row r="58" spans="1:31" s="11" customFormat="1" ht="46.5" hidden="1" customHeight="1" outlineLevel="1" x14ac:dyDescent="0.2">
      <c r="A58" s="16" t="s">
        <v>70</v>
      </c>
      <c r="B58" s="93" t="s">
        <v>270</v>
      </c>
      <c r="C58" s="31" t="s">
        <v>7</v>
      </c>
      <c r="D58" s="32" t="s">
        <v>12</v>
      </c>
      <c r="E58" s="31" t="s">
        <v>4</v>
      </c>
      <c r="F58" s="28">
        <f t="shared" si="0"/>
        <v>108398439</v>
      </c>
      <c r="G58" s="28">
        <f t="shared" si="1"/>
        <v>92138673</v>
      </c>
      <c r="H58" s="30">
        <v>0</v>
      </c>
      <c r="I58" s="30">
        <v>92138673</v>
      </c>
      <c r="J58" s="30">
        <v>0</v>
      </c>
      <c r="K58" s="29">
        <f t="shared" si="2"/>
        <v>0.84999999861621622</v>
      </c>
      <c r="L58" s="28">
        <f t="shared" si="6"/>
        <v>16259766</v>
      </c>
      <c r="M58" s="30">
        <v>0</v>
      </c>
      <c r="N58" s="29">
        <f t="shared" si="3"/>
        <v>0</v>
      </c>
      <c r="O58" s="30">
        <v>16259766</v>
      </c>
      <c r="P58" s="29">
        <f t="shared" si="4"/>
        <v>0.15000000138378378</v>
      </c>
      <c r="Q58" s="30">
        <v>0</v>
      </c>
      <c r="R58" s="29">
        <f t="shared" si="5"/>
        <v>0</v>
      </c>
      <c r="S58" s="94" t="s">
        <v>219</v>
      </c>
      <c r="T58" s="73" t="s">
        <v>542</v>
      </c>
      <c r="U58" s="81">
        <v>42124</v>
      </c>
      <c r="V58" s="94" t="s">
        <v>215</v>
      </c>
      <c r="W58" s="73" t="s">
        <v>297</v>
      </c>
      <c r="X58" s="40" t="s">
        <v>337</v>
      </c>
      <c r="Y58" s="73" t="s">
        <v>385</v>
      </c>
      <c r="Z58" s="40" t="s">
        <v>673</v>
      </c>
      <c r="AA58" s="40" t="s">
        <v>669</v>
      </c>
      <c r="AB58" s="26">
        <v>4</v>
      </c>
      <c r="AC58" s="40" t="s">
        <v>476</v>
      </c>
      <c r="AD58" s="86">
        <v>42318</v>
      </c>
      <c r="AE58" s="108"/>
    </row>
    <row r="59" spans="1:31" s="11" customFormat="1" ht="39.75" hidden="1" customHeight="1" outlineLevel="1" x14ac:dyDescent="0.2">
      <c r="A59" s="16" t="s">
        <v>70</v>
      </c>
      <c r="B59" s="93" t="s">
        <v>271</v>
      </c>
      <c r="C59" s="31" t="s">
        <v>7</v>
      </c>
      <c r="D59" s="32" t="s">
        <v>12</v>
      </c>
      <c r="E59" s="31" t="s">
        <v>4</v>
      </c>
      <c r="F59" s="28">
        <f t="shared" si="0"/>
        <v>61467090</v>
      </c>
      <c r="G59" s="28">
        <f t="shared" si="1"/>
        <v>52247026</v>
      </c>
      <c r="H59" s="30">
        <v>0</v>
      </c>
      <c r="I59" s="30">
        <v>52247026</v>
      </c>
      <c r="J59" s="30">
        <v>0</v>
      </c>
      <c r="K59" s="29">
        <f t="shared" si="2"/>
        <v>0.84999999186556574</v>
      </c>
      <c r="L59" s="28">
        <f t="shared" si="6"/>
        <v>9220064</v>
      </c>
      <c r="M59" s="30">
        <v>0</v>
      </c>
      <c r="N59" s="29">
        <f t="shared" si="3"/>
        <v>0</v>
      </c>
      <c r="O59" s="30">
        <v>9220064</v>
      </c>
      <c r="P59" s="29">
        <f t="shared" si="4"/>
        <v>0.1500000081344342</v>
      </c>
      <c r="Q59" s="30">
        <v>0</v>
      </c>
      <c r="R59" s="29">
        <f t="shared" si="5"/>
        <v>0</v>
      </c>
      <c r="S59" s="94" t="s">
        <v>219</v>
      </c>
      <c r="T59" s="73" t="s">
        <v>542</v>
      </c>
      <c r="U59" s="81">
        <v>42124</v>
      </c>
      <c r="V59" s="94" t="s">
        <v>215</v>
      </c>
      <c r="W59" s="73" t="s">
        <v>297</v>
      </c>
      <c r="X59" s="40" t="s">
        <v>337</v>
      </c>
      <c r="Y59" s="73" t="s">
        <v>385</v>
      </c>
      <c r="Z59" s="40" t="s">
        <v>673</v>
      </c>
      <c r="AA59" s="40" t="s">
        <v>669</v>
      </c>
      <c r="AB59" s="26">
        <v>4</v>
      </c>
      <c r="AC59" s="40" t="s">
        <v>476</v>
      </c>
      <c r="AD59" s="86">
        <v>42318</v>
      </c>
      <c r="AE59" s="108"/>
    </row>
    <row r="60" spans="1:31" s="25" customFormat="1" ht="52.5" hidden="1" customHeight="1" outlineLevel="1" x14ac:dyDescent="0.2">
      <c r="A60" s="97" t="s">
        <v>29</v>
      </c>
      <c r="B60" s="93" t="s">
        <v>247</v>
      </c>
      <c r="C60" s="39" t="s">
        <v>7</v>
      </c>
      <c r="D60" s="13" t="s">
        <v>12</v>
      </c>
      <c r="E60" s="39" t="s">
        <v>4</v>
      </c>
      <c r="F60" s="28">
        <f t="shared" si="0"/>
        <v>14000000</v>
      </c>
      <c r="G60" s="28">
        <f t="shared" si="1"/>
        <v>11900000</v>
      </c>
      <c r="H60" s="28">
        <v>0</v>
      </c>
      <c r="I60" s="28">
        <v>11900000</v>
      </c>
      <c r="J60" s="28">
        <v>0</v>
      </c>
      <c r="K60" s="29">
        <f t="shared" si="2"/>
        <v>0.85</v>
      </c>
      <c r="L60" s="28">
        <f t="shared" si="6"/>
        <v>2100000</v>
      </c>
      <c r="M60" s="28">
        <v>2100000</v>
      </c>
      <c r="N60" s="29">
        <f t="shared" si="3"/>
        <v>0.15</v>
      </c>
      <c r="O60" s="28">
        <v>0</v>
      </c>
      <c r="P60" s="29">
        <f t="shared" si="4"/>
        <v>0</v>
      </c>
      <c r="Q60" s="28">
        <v>0</v>
      </c>
      <c r="R60" s="29">
        <f t="shared" si="5"/>
        <v>0</v>
      </c>
      <c r="S60" s="40" t="s">
        <v>222</v>
      </c>
      <c r="T60" s="73" t="s">
        <v>389</v>
      </c>
      <c r="U60" s="81">
        <v>42396</v>
      </c>
      <c r="V60" s="40" t="s">
        <v>214</v>
      </c>
      <c r="W60" s="73" t="s">
        <v>416</v>
      </c>
      <c r="X60" s="40" t="s">
        <v>405</v>
      </c>
      <c r="Y60" s="73" t="s">
        <v>562</v>
      </c>
      <c r="Z60" s="40" t="s">
        <v>667</v>
      </c>
      <c r="AA60" s="38" t="s">
        <v>668</v>
      </c>
      <c r="AB60" s="26">
        <v>4</v>
      </c>
      <c r="AC60" s="40" t="s">
        <v>470</v>
      </c>
      <c r="AD60" s="40">
        <v>42426</v>
      </c>
      <c r="AE60" s="107"/>
    </row>
    <row r="61" spans="1:31" s="14" customFormat="1" ht="57" hidden="1" customHeight="1" outlineLevel="1" x14ac:dyDescent="0.2">
      <c r="A61" s="16" t="s">
        <v>167</v>
      </c>
      <c r="B61" s="41" t="s">
        <v>586</v>
      </c>
      <c r="C61" s="39" t="s">
        <v>155</v>
      </c>
      <c r="D61" s="13" t="s">
        <v>11</v>
      </c>
      <c r="E61" s="39" t="s">
        <v>4</v>
      </c>
      <c r="F61" s="28">
        <f t="shared" ref="F61:F99" si="16">G61+L61</f>
        <v>32062500</v>
      </c>
      <c r="G61" s="28">
        <f t="shared" ref="G61:G71" si="17">H61+I61+J61</f>
        <v>25650000</v>
      </c>
      <c r="H61" s="28">
        <v>0</v>
      </c>
      <c r="I61" s="28">
        <v>25650000</v>
      </c>
      <c r="J61" s="28">
        <v>0</v>
      </c>
      <c r="K61" s="29">
        <f t="shared" ref="K61:K75" si="18">G61/F61</f>
        <v>0.8</v>
      </c>
      <c r="L61" s="28">
        <f t="shared" ref="L61:L75" si="19">M61+O61+Q61</f>
        <v>6412500</v>
      </c>
      <c r="M61" s="28">
        <v>0</v>
      </c>
      <c r="N61" s="29">
        <f t="shared" ref="N61:N74" si="20">M61/F61</f>
        <v>0</v>
      </c>
      <c r="O61" s="28">
        <v>0</v>
      </c>
      <c r="P61" s="29">
        <f t="shared" ref="P61:P75" si="21">O61/F61</f>
        <v>0</v>
      </c>
      <c r="Q61" s="28">
        <v>6412500</v>
      </c>
      <c r="R61" s="29">
        <f t="shared" ref="R61:R75" si="22">Q61/F61</f>
        <v>0.2</v>
      </c>
      <c r="S61" s="40" t="s">
        <v>212</v>
      </c>
      <c r="T61" s="73" t="s">
        <v>293</v>
      </c>
      <c r="U61" s="40"/>
      <c r="V61" s="40" t="s">
        <v>212</v>
      </c>
      <c r="W61" s="73" t="s">
        <v>417</v>
      </c>
      <c r="X61" s="40" t="s">
        <v>407</v>
      </c>
      <c r="Y61" s="73" t="s">
        <v>409</v>
      </c>
      <c r="Z61" s="40" t="s">
        <v>591</v>
      </c>
      <c r="AA61" s="42" t="s">
        <v>290</v>
      </c>
      <c r="AB61" s="26">
        <v>4</v>
      </c>
      <c r="AC61" s="40" t="s">
        <v>587</v>
      </c>
      <c r="AD61" s="40">
        <v>42374</v>
      </c>
      <c r="AE61" s="107"/>
    </row>
    <row r="62" spans="1:31" s="25" customFormat="1" ht="51" hidden="1" customHeight="1" outlineLevel="1" x14ac:dyDescent="0.2">
      <c r="A62" s="16" t="s">
        <v>39</v>
      </c>
      <c r="B62" s="93" t="s">
        <v>263</v>
      </c>
      <c r="C62" s="31" t="s">
        <v>7</v>
      </c>
      <c r="D62" s="32" t="s">
        <v>12</v>
      </c>
      <c r="E62" s="31" t="s">
        <v>4</v>
      </c>
      <c r="F62" s="28">
        <f t="shared" si="16"/>
        <v>18466858</v>
      </c>
      <c r="G62" s="28">
        <f t="shared" si="17"/>
        <v>15696829</v>
      </c>
      <c r="H62" s="30">
        <v>0</v>
      </c>
      <c r="I62" s="30">
        <v>15696829</v>
      </c>
      <c r="J62" s="30">
        <v>0</v>
      </c>
      <c r="K62" s="29">
        <f t="shared" si="18"/>
        <v>0.849999983754681</v>
      </c>
      <c r="L62" s="28">
        <f t="shared" si="19"/>
        <v>2770029</v>
      </c>
      <c r="M62" s="30">
        <v>0</v>
      </c>
      <c r="N62" s="29">
        <f t="shared" si="20"/>
        <v>0</v>
      </c>
      <c r="O62" s="30">
        <v>2770029</v>
      </c>
      <c r="P62" s="29">
        <f t="shared" si="21"/>
        <v>0.15000001624531906</v>
      </c>
      <c r="Q62" s="30">
        <v>0</v>
      </c>
      <c r="R62" s="29">
        <f t="shared" si="22"/>
        <v>0</v>
      </c>
      <c r="S62" s="40" t="s">
        <v>214</v>
      </c>
      <c r="T62" s="73" t="s">
        <v>408</v>
      </c>
      <c r="U62" s="73" t="s">
        <v>606</v>
      </c>
      <c r="V62" s="40" t="s">
        <v>214</v>
      </c>
      <c r="W62" s="73" t="s">
        <v>425</v>
      </c>
      <c r="X62" s="40" t="s">
        <v>403</v>
      </c>
      <c r="Y62" s="73" t="s">
        <v>564</v>
      </c>
      <c r="Z62" s="40">
        <v>42529</v>
      </c>
      <c r="AA62" s="42" t="s">
        <v>290</v>
      </c>
      <c r="AB62" s="26">
        <v>4</v>
      </c>
      <c r="AC62" s="40" t="s">
        <v>476</v>
      </c>
      <c r="AD62" s="40">
        <v>42426</v>
      </c>
      <c r="AE62" s="107"/>
    </row>
    <row r="63" spans="1:31" ht="63" hidden="1" customHeight="1" outlineLevel="1" x14ac:dyDescent="0.2">
      <c r="A63" s="16" t="s">
        <v>39</v>
      </c>
      <c r="B63" s="93" t="s">
        <v>264</v>
      </c>
      <c r="C63" s="31" t="s">
        <v>7</v>
      </c>
      <c r="D63" s="32" t="s">
        <v>12</v>
      </c>
      <c r="E63" s="31" t="s">
        <v>4</v>
      </c>
      <c r="F63" s="28">
        <f t="shared" si="16"/>
        <v>18466858</v>
      </c>
      <c r="G63" s="28">
        <f t="shared" si="17"/>
        <v>15696829</v>
      </c>
      <c r="H63" s="30">
        <v>0</v>
      </c>
      <c r="I63" s="30">
        <v>15696829</v>
      </c>
      <c r="J63" s="30">
        <v>0</v>
      </c>
      <c r="K63" s="29">
        <f t="shared" si="18"/>
        <v>0.849999983754681</v>
      </c>
      <c r="L63" s="28">
        <f t="shared" si="19"/>
        <v>2770029</v>
      </c>
      <c r="M63" s="30">
        <v>0</v>
      </c>
      <c r="N63" s="29">
        <f t="shared" si="20"/>
        <v>0</v>
      </c>
      <c r="O63" s="30">
        <v>2770029</v>
      </c>
      <c r="P63" s="29">
        <f t="shared" si="21"/>
        <v>0.15000001624531906</v>
      </c>
      <c r="Q63" s="30">
        <v>0</v>
      </c>
      <c r="R63" s="29">
        <f t="shared" si="22"/>
        <v>0</v>
      </c>
      <c r="S63" s="40" t="s">
        <v>214</v>
      </c>
      <c r="T63" s="73" t="s">
        <v>408</v>
      </c>
      <c r="U63" s="73" t="s">
        <v>606</v>
      </c>
      <c r="V63" s="40" t="s">
        <v>214</v>
      </c>
      <c r="W63" s="73" t="s">
        <v>425</v>
      </c>
      <c r="X63" s="40" t="s">
        <v>403</v>
      </c>
      <c r="Y63" s="73" t="s">
        <v>564</v>
      </c>
      <c r="Z63" s="40">
        <v>42682</v>
      </c>
      <c r="AA63" s="42" t="s">
        <v>290</v>
      </c>
      <c r="AB63" s="26">
        <v>4</v>
      </c>
      <c r="AC63" s="40" t="s">
        <v>476</v>
      </c>
      <c r="AD63" s="40">
        <v>42426</v>
      </c>
      <c r="AE63" s="107"/>
    </row>
    <row r="64" spans="1:31" s="14" customFormat="1" ht="36" hidden="1" customHeight="1" outlineLevel="1" x14ac:dyDescent="0.2">
      <c r="A64" s="39" t="s">
        <v>198</v>
      </c>
      <c r="B64" s="41" t="s">
        <v>199</v>
      </c>
      <c r="C64" s="31" t="s">
        <v>7</v>
      </c>
      <c r="D64" s="32" t="s">
        <v>16</v>
      </c>
      <c r="E64" s="31" t="s">
        <v>3</v>
      </c>
      <c r="F64" s="28">
        <f t="shared" si="16"/>
        <v>54603887</v>
      </c>
      <c r="G64" s="28">
        <f t="shared" si="17"/>
        <v>46413304</v>
      </c>
      <c r="H64" s="30">
        <v>46413304</v>
      </c>
      <c r="I64" s="30">
        <v>0</v>
      </c>
      <c r="J64" s="30">
        <v>0</v>
      </c>
      <c r="K64" s="29">
        <f t="shared" si="18"/>
        <v>0.85000000091568573</v>
      </c>
      <c r="L64" s="28">
        <f t="shared" si="19"/>
        <v>8190583</v>
      </c>
      <c r="M64" s="30">
        <v>0</v>
      </c>
      <c r="N64" s="29">
        <f t="shared" si="20"/>
        <v>0</v>
      </c>
      <c r="O64" s="30">
        <v>8190583</v>
      </c>
      <c r="P64" s="29">
        <f t="shared" si="21"/>
        <v>0.14999999908431427</v>
      </c>
      <c r="Q64" s="30">
        <v>0</v>
      </c>
      <c r="R64" s="29">
        <f t="shared" si="22"/>
        <v>0</v>
      </c>
      <c r="S64" s="40" t="s">
        <v>217</v>
      </c>
      <c r="T64" s="73" t="s">
        <v>342</v>
      </c>
      <c r="U64" s="82" t="s">
        <v>593</v>
      </c>
      <c r="V64" s="40" t="s">
        <v>254</v>
      </c>
      <c r="W64" s="73" t="s">
        <v>501</v>
      </c>
      <c r="X64" s="40" t="s">
        <v>504</v>
      </c>
      <c r="Y64" s="73" t="s">
        <v>570</v>
      </c>
      <c r="Z64" s="40">
        <v>42512</v>
      </c>
      <c r="AA64" s="42" t="s">
        <v>290</v>
      </c>
      <c r="AB64" s="26">
        <v>4</v>
      </c>
      <c r="AC64" s="40" t="s">
        <v>476</v>
      </c>
      <c r="AD64" s="40">
        <v>42426</v>
      </c>
      <c r="AE64" s="107"/>
    </row>
    <row r="65" spans="1:31" ht="43.5" hidden="1" customHeight="1" outlineLevel="1" x14ac:dyDescent="0.2">
      <c r="A65" s="16" t="s">
        <v>47</v>
      </c>
      <c r="B65" s="93" t="s">
        <v>112</v>
      </c>
      <c r="C65" s="31" t="s">
        <v>7</v>
      </c>
      <c r="D65" s="32" t="s">
        <v>14</v>
      </c>
      <c r="E65" s="31" t="s">
        <v>4</v>
      </c>
      <c r="F65" s="28">
        <f t="shared" si="16"/>
        <v>94567990</v>
      </c>
      <c r="G65" s="28">
        <f t="shared" si="17"/>
        <v>80382791</v>
      </c>
      <c r="H65" s="30">
        <v>0</v>
      </c>
      <c r="I65" s="28">
        <v>80382791</v>
      </c>
      <c r="J65" s="30">
        <v>0</v>
      </c>
      <c r="K65" s="29">
        <f t="shared" si="18"/>
        <v>0.84999999471279875</v>
      </c>
      <c r="L65" s="28">
        <f t="shared" si="19"/>
        <v>14185199</v>
      </c>
      <c r="M65" s="30">
        <v>14185199</v>
      </c>
      <c r="N65" s="29">
        <f t="shared" si="20"/>
        <v>0.15000000528720131</v>
      </c>
      <c r="O65" s="30">
        <v>0</v>
      </c>
      <c r="P65" s="29">
        <f t="shared" si="21"/>
        <v>0</v>
      </c>
      <c r="Q65" s="30">
        <v>0</v>
      </c>
      <c r="R65" s="29">
        <f t="shared" si="22"/>
        <v>0</v>
      </c>
      <c r="S65" s="40" t="s">
        <v>222</v>
      </c>
      <c r="T65" s="73" t="s">
        <v>385</v>
      </c>
      <c r="U65" s="27"/>
      <c r="V65" s="40" t="s">
        <v>214</v>
      </c>
      <c r="W65" s="73" t="s">
        <v>386</v>
      </c>
      <c r="X65" s="40" t="s">
        <v>403</v>
      </c>
      <c r="Y65" s="73" t="s">
        <v>571</v>
      </c>
      <c r="Z65" s="40" t="s">
        <v>655</v>
      </c>
      <c r="AA65" s="38" t="s">
        <v>654</v>
      </c>
      <c r="AB65" s="26">
        <v>4</v>
      </c>
      <c r="AC65" s="40" t="s">
        <v>476</v>
      </c>
      <c r="AD65" s="40">
        <v>42426</v>
      </c>
      <c r="AE65" s="107"/>
    </row>
    <row r="66" spans="1:31" ht="45.75" hidden="1" customHeight="1" outlineLevel="1" x14ac:dyDescent="0.2">
      <c r="A66" s="39" t="s">
        <v>226</v>
      </c>
      <c r="B66" s="41" t="s">
        <v>227</v>
      </c>
      <c r="C66" s="39" t="s">
        <v>155</v>
      </c>
      <c r="D66" s="13" t="s">
        <v>11</v>
      </c>
      <c r="E66" s="39" t="s">
        <v>4</v>
      </c>
      <c r="F66" s="28">
        <f t="shared" si="16"/>
        <v>29241343</v>
      </c>
      <c r="G66" s="28">
        <f t="shared" si="17"/>
        <v>24855142</v>
      </c>
      <c r="H66" s="28">
        <v>0</v>
      </c>
      <c r="I66" s="28">
        <v>24855142</v>
      </c>
      <c r="J66" s="28">
        <v>0</v>
      </c>
      <c r="K66" s="29">
        <f t="shared" si="18"/>
        <v>0.85000001538917003</v>
      </c>
      <c r="L66" s="28">
        <f t="shared" si="19"/>
        <v>4386201</v>
      </c>
      <c r="M66" s="28">
        <v>0</v>
      </c>
      <c r="N66" s="29">
        <f t="shared" si="20"/>
        <v>0</v>
      </c>
      <c r="O66" s="28">
        <v>0</v>
      </c>
      <c r="P66" s="29">
        <f t="shared" si="21"/>
        <v>0</v>
      </c>
      <c r="Q66" s="28">
        <v>4386201</v>
      </c>
      <c r="R66" s="29">
        <f t="shared" si="22"/>
        <v>0.14999998461082995</v>
      </c>
      <c r="S66" s="40" t="s">
        <v>213</v>
      </c>
      <c r="T66" s="73" t="s">
        <v>356</v>
      </c>
      <c r="U66" s="81">
        <v>42396</v>
      </c>
      <c r="V66" s="40" t="s">
        <v>213</v>
      </c>
      <c r="W66" s="73" t="s">
        <v>357</v>
      </c>
      <c r="X66" s="40" t="s">
        <v>513</v>
      </c>
      <c r="Y66" s="73" t="s">
        <v>620</v>
      </c>
      <c r="Z66" s="40">
        <v>42533</v>
      </c>
      <c r="AA66" s="42" t="s">
        <v>290</v>
      </c>
      <c r="AB66" s="26">
        <v>4</v>
      </c>
      <c r="AC66" s="40" t="s">
        <v>471</v>
      </c>
      <c r="AD66" s="40">
        <v>42426</v>
      </c>
      <c r="AE66" s="107"/>
    </row>
    <row r="67" spans="1:31" s="25" customFormat="1" ht="58.5" hidden="1" customHeight="1" outlineLevel="1" x14ac:dyDescent="0.2">
      <c r="A67" s="39" t="s">
        <v>229</v>
      </c>
      <c r="B67" s="41" t="s">
        <v>230</v>
      </c>
      <c r="C67" s="39" t="s">
        <v>7</v>
      </c>
      <c r="D67" s="13" t="s">
        <v>11</v>
      </c>
      <c r="E67" s="39" t="s">
        <v>4</v>
      </c>
      <c r="F67" s="28">
        <f t="shared" ref="F67:F70" si="23">G67+L67</f>
        <v>17647059</v>
      </c>
      <c r="G67" s="28">
        <v>15000000</v>
      </c>
      <c r="H67" s="28">
        <v>0</v>
      </c>
      <c r="I67" s="28">
        <v>15000000</v>
      </c>
      <c r="J67" s="28">
        <v>0</v>
      </c>
      <c r="K67" s="29">
        <f t="shared" ref="K67:K70" si="24">G67/F67</f>
        <v>0.84999999150000005</v>
      </c>
      <c r="L67" s="28">
        <f t="shared" ref="L67:L70" si="25">M67+O67+Q67</f>
        <v>2647059</v>
      </c>
      <c r="M67" s="28">
        <v>0</v>
      </c>
      <c r="N67" s="29">
        <f t="shared" ref="N67:N70" si="26">M67/F67</f>
        <v>0</v>
      </c>
      <c r="O67" s="28">
        <v>0</v>
      </c>
      <c r="P67" s="29">
        <f t="shared" ref="P67:P70" si="27">O67/F67</f>
        <v>0</v>
      </c>
      <c r="Q67" s="28">
        <v>2647059</v>
      </c>
      <c r="R67" s="29">
        <f t="shared" ref="R67:R70" si="28">Q67/F67</f>
        <v>0.15000000849999992</v>
      </c>
      <c r="S67" s="40" t="s">
        <v>65</v>
      </c>
      <c r="T67" s="40" t="s">
        <v>65</v>
      </c>
      <c r="U67" s="40" t="s">
        <v>65</v>
      </c>
      <c r="V67" s="40" t="s">
        <v>212</v>
      </c>
      <c r="W67" s="73" t="s">
        <v>412</v>
      </c>
      <c r="X67" s="40" t="s">
        <v>405</v>
      </c>
      <c r="Y67" s="73" t="s">
        <v>628</v>
      </c>
      <c r="Z67" s="40">
        <v>42533</v>
      </c>
      <c r="AA67" s="42" t="s">
        <v>290</v>
      </c>
      <c r="AB67" s="26">
        <v>10</v>
      </c>
      <c r="AC67" s="40" t="s">
        <v>556</v>
      </c>
      <c r="AD67" s="40">
        <v>42427</v>
      </c>
      <c r="AE67" s="107"/>
    </row>
    <row r="68" spans="1:31" s="25" customFormat="1" ht="41.25" hidden="1" customHeight="1" outlineLevel="1" x14ac:dyDescent="0.2">
      <c r="A68" s="16" t="s">
        <v>35</v>
      </c>
      <c r="B68" s="93" t="s">
        <v>451</v>
      </c>
      <c r="C68" s="31" t="s">
        <v>7</v>
      </c>
      <c r="D68" s="32" t="s">
        <v>17</v>
      </c>
      <c r="E68" s="31" t="s">
        <v>4</v>
      </c>
      <c r="F68" s="28">
        <f t="shared" si="23"/>
        <v>104786645</v>
      </c>
      <c r="G68" s="28">
        <f t="shared" ref="G68" si="29">H68+I68+J68</f>
        <v>89068648</v>
      </c>
      <c r="H68" s="30">
        <v>0</v>
      </c>
      <c r="I68" s="30">
        <v>89068648</v>
      </c>
      <c r="J68" s="30">
        <v>0</v>
      </c>
      <c r="K68" s="29">
        <f t="shared" si="24"/>
        <v>0.84999999761419975</v>
      </c>
      <c r="L68" s="28">
        <f t="shared" si="25"/>
        <v>15717997</v>
      </c>
      <c r="M68" s="28">
        <v>15717997</v>
      </c>
      <c r="N68" s="29">
        <f t="shared" si="26"/>
        <v>0.15000000238580022</v>
      </c>
      <c r="O68" s="30">
        <v>0</v>
      </c>
      <c r="P68" s="29">
        <f t="shared" si="27"/>
        <v>0</v>
      </c>
      <c r="Q68" s="30">
        <v>0</v>
      </c>
      <c r="R68" s="29">
        <f t="shared" si="28"/>
        <v>0</v>
      </c>
      <c r="S68" s="40" t="s">
        <v>213</v>
      </c>
      <c r="T68" s="21" t="s">
        <v>533</v>
      </c>
      <c r="U68" s="81">
        <v>42331</v>
      </c>
      <c r="V68" s="106" t="s">
        <v>217</v>
      </c>
      <c r="W68" s="21" t="s">
        <v>381</v>
      </c>
      <c r="X68" s="40" t="s">
        <v>472</v>
      </c>
      <c r="Y68" s="21" t="s">
        <v>629</v>
      </c>
      <c r="Z68" s="40">
        <v>42540</v>
      </c>
      <c r="AA68" s="43" t="s">
        <v>290</v>
      </c>
      <c r="AB68" s="26">
        <v>4</v>
      </c>
      <c r="AC68" s="40" t="s">
        <v>467</v>
      </c>
      <c r="AD68" s="40">
        <v>42427</v>
      </c>
      <c r="AE68" s="107"/>
    </row>
    <row r="69" spans="1:31" s="14" customFormat="1" ht="51" hidden="1" customHeight="1" outlineLevel="1" x14ac:dyDescent="0.2">
      <c r="A69" s="16" t="s">
        <v>69</v>
      </c>
      <c r="B69" s="93" t="s">
        <v>109</v>
      </c>
      <c r="C69" s="31" t="s">
        <v>7</v>
      </c>
      <c r="D69" s="32" t="s">
        <v>17</v>
      </c>
      <c r="E69" s="31" t="s">
        <v>5</v>
      </c>
      <c r="F69" s="28">
        <f t="shared" si="23"/>
        <v>12936510</v>
      </c>
      <c r="G69" s="28">
        <f t="shared" ref="G69:G70" si="30">H69+I69+J69</f>
        <v>10996033</v>
      </c>
      <c r="H69" s="30">
        <v>0</v>
      </c>
      <c r="I69" s="30">
        <v>0</v>
      </c>
      <c r="J69" s="30">
        <v>10996033</v>
      </c>
      <c r="K69" s="29">
        <f t="shared" si="24"/>
        <v>0.84999996134969946</v>
      </c>
      <c r="L69" s="28">
        <f t="shared" si="25"/>
        <v>1940477</v>
      </c>
      <c r="M69" s="30">
        <v>1940477</v>
      </c>
      <c r="N69" s="29">
        <f t="shared" si="26"/>
        <v>0.15000003865030059</v>
      </c>
      <c r="O69" s="30">
        <v>0</v>
      </c>
      <c r="P69" s="29">
        <f t="shared" si="27"/>
        <v>0</v>
      </c>
      <c r="Q69" s="30">
        <v>0</v>
      </c>
      <c r="R69" s="29">
        <f t="shared" si="28"/>
        <v>0</v>
      </c>
      <c r="S69" s="40" t="s">
        <v>220</v>
      </c>
      <c r="T69" s="73" t="s">
        <v>296</v>
      </c>
      <c r="U69" s="38"/>
      <c r="V69" s="40" t="s">
        <v>221</v>
      </c>
      <c r="W69" s="73" t="s">
        <v>315</v>
      </c>
      <c r="X69" s="40" t="s">
        <v>405</v>
      </c>
      <c r="Y69" s="73" t="s">
        <v>632</v>
      </c>
      <c r="Z69" s="40">
        <v>42546</v>
      </c>
      <c r="AA69" s="43" t="s">
        <v>290</v>
      </c>
      <c r="AB69" s="26">
        <v>4</v>
      </c>
      <c r="AC69" s="40" t="s">
        <v>467</v>
      </c>
      <c r="AD69" s="40">
        <v>42427</v>
      </c>
      <c r="AE69" s="107"/>
    </row>
    <row r="70" spans="1:31" s="14" customFormat="1" ht="40.5" hidden="1" customHeight="1" outlineLevel="1" x14ac:dyDescent="0.2">
      <c r="A70" s="16" t="s">
        <v>98</v>
      </c>
      <c r="B70" s="93" t="s">
        <v>110</v>
      </c>
      <c r="C70" s="31" t="s">
        <v>7</v>
      </c>
      <c r="D70" s="32" t="s">
        <v>2</v>
      </c>
      <c r="E70" s="31" t="s">
        <v>5</v>
      </c>
      <c r="F70" s="28">
        <f t="shared" si="23"/>
        <v>4232693</v>
      </c>
      <c r="G70" s="28">
        <f t="shared" si="30"/>
        <v>3597789</v>
      </c>
      <c r="H70" s="30">
        <v>0</v>
      </c>
      <c r="I70" s="30">
        <v>0</v>
      </c>
      <c r="J70" s="30">
        <v>3597789</v>
      </c>
      <c r="K70" s="29">
        <f t="shared" si="24"/>
        <v>0.84999998818718958</v>
      </c>
      <c r="L70" s="28">
        <f t="shared" si="25"/>
        <v>634904</v>
      </c>
      <c r="M70" s="30">
        <v>634904</v>
      </c>
      <c r="N70" s="29">
        <f t="shared" si="26"/>
        <v>0.15000001181281042</v>
      </c>
      <c r="O70" s="30">
        <v>0</v>
      </c>
      <c r="P70" s="29">
        <f t="shared" si="27"/>
        <v>0</v>
      </c>
      <c r="Q70" s="30">
        <v>0</v>
      </c>
      <c r="R70" s="29">
        <f t="shared" si="28"/>
        <v>0</v>
      </c>
      <c r="S70" s="94" t="s">
        <v>403</v>
      </c>
      <c r="T70" s="73" t="s">
        <v>537</v>
      </c>
      <c r="U70" s="38"/>
      <c r="V70" s="94" t="s">
        <v>403</v>
      </c>
      <c r="W70" s="73" t="s">
        <v>538</v>
      </c>
      <c r="X70" s="40" t="s">
        <v>404</v>
      </c>
      <c r="Y70" s="73" t="s">
        <v>632</v>
      </c>
      <c r="Z70" s="40">
        <v>42546</v>
      </c>
      <c r="AA70" s="42" t="s">
        <v>290</v>
      </c>
      <c r="AB70" s="26">
        <v>4</v>
      </c>
      <c r="AC70" s="40" t="s">
        <v>471</v>
      </c>
      <c r="AD70" s="40">
        <v>42427</v>
      </c>
      <c r="AE70" s="107"/>
    </row>
    <row r="71" spans="1:31" ht="54" customHeight="1" x14ac:dyDescent="0.2">
      <c r="A71" s="39" t="s">
        <v>228</v>
      </c>
      <c r="B71" s="41" t="s">
        <v>547</v>
      </c>
      <c r="C71" s="39" t="s">
        <v>7</v>
      </c>
      <c r="D71" s="13" t="s">
        <v>11</v>
      </c>
      <c r="E71" s="39" t="s">
        <v>4</v>
      </c>
      <c r="F71" s="28">
        <f t="shared" si="16"/>
        <v>32823530</v>
      </c>
      <c r="G71" s="28">
        <f t="shared" si="17"/>
        <v>27900000</v>
      </c>
      <c r="H71" s="28">
        <v>0</v>
      </c>
      <c r="I71" s="28">
        <v>27900000</v>
      </c>
      <c r="J71" s="28">
        <v>0</v>
      </c>
      <c r="K71" s="29">
        <f t="shared" si="18"/>
        <v>0.84999998476702532</v>
      </c>
      <c r="L71" s="28">
        <f t="shared" si="19"/>
        <v>4923530</v>
      </c>
      <c r="M71" s="28">
        <v>4923530</v>
      </c>
      <c r="N71" s="29">
        <f t="shared" si="20"/>
        <v>0.15000001523297463</v>
      </c>
      <c r="O71" s="28">
        <v>0</v>
      </c>
      <c r="P71" s="29">
        <f t="shared" si="21"/>
        <v>0</v>
      </c>
      <c r="Q71" s="28">
        <v>0</v>
      </c>
      <c r="R71" s="29">
        <f t="shared" si="22"/>
        <v>0</v>
      </c>
      <c r="S71" s="40" t="s">
        <v>216</v>
      </c>
      <c r="T71" s="73" t="s">
        <v>356</v>
      </c>
      <c r="U71" s="81">
        <v>42382</v>
      </c>
      <c r="V71" s="40" t="s">
        <v>216</v>
      </c>
      <c r="W71" s="73" t="s">
        <v>392</v>
      </c>
      <c r="X71" s="40" t="s">
        <v>405</v>
      </c>
      <c r="Y71" s="73" t="s">
        <v>638</v>
      </c>
      <c r="Z71" s="40">
        <v>42554</v>
      </c>
      <c r="AA71" s="42" t="s">
        <v>290</v>
      </c>
      <c r="AB71" s="26">
        <v>4</v>
      </c>
      <c r="AC71" s="40" t="s">
        <v>466</v>
      </c>
      <c r="AD71" s="40">
        <v>42427</v>
      </c>
      <c r="AE71" s="107"/>
    </row>
    <row r="72" spans="1:31" s="14" customFormat="1" ht="53.25" customHeight="1" x14ac:dyDescent="0.2">
      <c r="A72" s="39" t="s">
        <v>202</v>
      </c>
      <c r="B72" s="41" t="s">
        <v>203</v>
      </c>
      <c r="C72" s="31" t="s">
        <v>7</v>
      </c>
      <c r="D72" s="32" t="s">
        <v>16</v>
      </c>
      <c r="E72" s="31" t="s">
        <v>3</v>
      </c>
      <c r="F72" s="28">
        <f t="shared" si="16"/>
        <v>112941177</v>
      </c>
      <c r="G72" s="28">
        <f t="shared" ref="G72:G99" si="31">H72+I72+J72</f>
        <v>96000000</v>
      </c>
      <c r="H72" s="30">
        <v>96000000</v>
      </c>
      <c r="I72" s="30">
        <v>0</v>
      </c>
      <c r="J72" s="30">
        <v>0</v>
      </c>
      <c r="K72" s="29">
        <f t="shared" si="18"/>
        <v>0.84999999601562504</v>
      </c>
      <c r="L72" s="28">
        <f t="shared" si="19"/>
        <v>16941177</v>
      </c>
      <c r="M72" s="30">
        <v>0</v>
      </c>
      <c r="N72" s="29">
        <f t="shared" si="20"/>
        <v>0</v>
      </c>
      <c r="O72" s="30">
        <v>16941177</v>
      </c>
      <c r="P72" s="29">
        <f t="shared" si="21"/>
        <v>0.15000000398437499</v>
      </c>
      <c r="Q72" s="30">
        <v>0</v>
      </c>
      <c r="R72" s="29">
        <f t="shared" si="22"/>
        <v>0</v>
      </c>
      <c r="S72" s="40" t="s">
        <v>212</v>
      </c>
      <c r="T72" s="73" t="s">
        <v>293</v>
      </c>
      <c r="U72" s="82" t="s">
        <v>593</v>
      </c>
      <c r="V72" s="40" t="s">
        <v>504</v>
      </c>
      <c r="W72" s="73" t="s">
        <v>536</v>
      </c>
      <c r="X72" s="40" t="s">
        <v>502</v>
      </c>
      <c r="Y72" s="73" t="s">
        <v>636</v>
      </c>
      <c r="Z72" s="40">
        <v>42554</v>
      </c>
      <c r="AA72" s="42" t="s">
        <v>290</v>
      </c>
      <c r="AB72" s="26" t="s">
        <v>663</v>
      </c>
      <c r="AC72" s="40" t="s">
        <v>476</v>
      </c>
      <c r="AD72" s="40">
        <v>42427</v>
      </c>
      <c r="AE72" s="107"/>
    </row>
    <row r="73" spans="1:31" s="14" customFormat="1" ht="48.75" customHeight="1" x14ac:dyDescent="0.2">
      <c r="A73" s="16" t="s">
        <v>108</v>
      </c>
      <c r="B73" s="93" t="s">
        <v>118</v>
      </c>
      <c r="C73" s="31" t="s">
        <v>7</v>
      </c>
      <c r="D73" s="32" t="s">
        <v>17</v>
      </c>
      <c r="E73" s="31" t="s">
        <v>5</v>
      </c>
      <c r="F73" s="28">
        <f t="shared" ref="F73:F75" si="32">G73+L73</f>
        <v>6490095</v>
      </c>
      <c r="G73" s="28">
        <f t="shared" ref="G73:G75" si="33">H73+I73+J73</f>
        <v>5516580</v>
      </c>
      <c r="H73" s="30">
        <v>0</v>
      </c>
      <c r="I73" s="30">
        <v>0</v>
      </c>
      <c r="J73" s="30">
        <v>5516580</v>
      </c>
      <c r="K73" s="29">
        <f t="shared" si="18"/>
        <v>0.84999988443928787</v>
      </c>
      <c r="L73" s="28">
        <f t="shared" si="19"/>
        <v>973515</v>
      </c>
      <c r="M73" s="30">
        <v>973515</v>
      </c>
      <c r="N73" s="29">
        <f t="shared" si="20"/>
        <v>0.15000011556071213</v>
      </c>
      <c r="O73" s="30">
        <v>0</v>
      </c>
      <c r="P73" s="29">
        <f t="shared" si="21"/>
        <v>0</v>
      </c>
      <c r="Q73" s="30">
        <v>0</v>
      </c>
      <c r="R73" s="29">
        <f t="shared" si="22"/>
        <v>0</v>
      </c>
      <c r="S73" s="40" t="s">
        <v>221</v>
      </c>
      <c r="T73" s="73" t="s">
        <v>293</v>
      </c>
      <c r="U73" s="82" t="s">
        <v>597</v>
      </c>
      <c r="V73" s="94" t="s">
        <v>216</v>
      </c>
      <c r="W73" s="73" t="s">
        <v>345</v>
      </c>
      <c r="X73" s="40" t="s">
        <v>405</v>
      </c>
      <c r="Y73" s="73" t="s">
        <v>636</v>
      </c>
      <c r="Z73" s="40">
        <v>42554</v>
      </c>
      <c r="AA73" s="43" t="s">
        <v>290</v>
      </c>
      <c r="AB73" s="26">
        <v>4</v>
      </c>
      <c r="AC73" s="40" t="s">
        <v>467</v>
      </c>
      <c r="AD73" s="40">
        <v>42427</v>
      </c>
      <c r="AE73" s="107"/>
    </row>
    <row r="74" spans="1:31" s="25" customFormat="1" ht="38.25" customHeight="1" x14ac:dyDescent="0.2">
      <c r="A74" s="39" t="s">
        <v>173</v>
      </c>
      <c r="B74" s="41" t="s">
        <v>174</v>
      </c>
      <c r="C74" s="39" t="s">
        <v>7</v>
      </c>
      <c r="D74" s="13" t="s">
        <v>11</v>
      </c>
      <c r="E74" s="39" t="s">
        <v>4</v>
      </c>
      <c r="F74" s="28">
        <f t="shared" si="32"/>
        <v>5648462</v>
      </c>
      <c r="G74" s="28">
        <f t="shared" si="33"/>
        <v>4801192</v>
      </c>
      <c r="H74" s="28">
        <v>0</v>
      </c>
      <c r="I74" s="28">
        <v>4801192</v>
      </c>
      <c r="J74" s="28">
        <v>0</v>
      </c>
      <c r="K74" s="29">
        <f t="shared" si="18"/>
        <v>0.84999987607246008</v>
      </c>
      <c r="L74" s="28">
        <f t="shared" si="19"/>
        <v>847270</v>
      </c>
      <c r="M74" s="28">
        <v>847270</v>
      </c>
      <c r="N74" s="29">
        <f t="shared" si="20"/>
        <v>0.15000012392753992</v>
      </c>
      <c r="O74" s="28">
        <v>0</v>
      </c>
      <c r="P74" s="29">
        <f t="shared" si="21"/>
        <v>0</v>
      </c>
      <c r="Q74" s="28">
        <v>0</v>
      </c>
      <c r="R74" s="29">
        <f t="shared" si="22"/>
        <v>0</v>
      </c>
      <c r="S74" s="40" t="s">
        <v>212</v>
      </c>
      <c r="T74" s="73" t="s">
        <v>382</v>
      </c>
      <c r="U74" s="84"/>
      <c r="V74" s="40" t="s">
        <v>213</v>
      </c>
      <c r="W74" s="73" t="s">
        <v>447</v>
      </c>
      <c r="X74" s="40" t="s">
        <v>404</v>
      </c>
      <c r="Y74" s="73" t="s">
        <v>637</v>
      </c>
      <c r="Z74" s="40">
        <v>42561</v>
      </c>
      <c r="AA74" s="42" t="s">
        <v>290</v>
      </c>
      <c r="AB74" s="26">
        <v>4</v>
      </c>
      <c r="AC74" s="40">
        <v>42461</v>
      </c>
      <c r="AD74" s="40">
        <v>42427</v>
      </c>
      <c r="AE74" s="107"/>
    </row>
    <row r="75" spans="1:31" s="25" customFormat="1" ht="38.25" customHeight="1" x14ac:dyDescent="0.2">
      <c r="A75" s="16" t="s">
        <v>169</v>
      </c>
      <c r="B75" s="41" t="s">
        <v>171</v>
      </c>
      <c r="C75" s="39" t="s">
        <v>155</v>
      </c>
      <c r="D75" s="13" t="s">
        <v>11</v>
      </c>
      <c r="E75" s="39" t="s">
        <v>4</v>
      </c>
      <c r="F75" s="28">
        <f t="shared" si="32"/>
        <v>171428571</v>
      </c>
      <c r="G75" s="28">
        <f t="shared" si="33"/>
        <v>60000000</v>
      </c>
      <c r="H75" s="28">
        <v>0</v>
      </c>
      <c r="I75" s="28">
        <v>60000000</v>
      </c>
      <c r="J75" s="28">
        <v>0</v>
      </c>
      <c r="K75" s="29">
        <f t="shared" si="18"/>
        <v>0.35000000087499999</v>
      </c>
      <c r="L75" s="28">
        <f t="shared" si="19"/>
        <v>111428571</v>
      </c>
      <c r="M75" s="28">
        <v>0</v>
      </c>
      <c r="N75" s="29">
        <v>0</v>
      </c>
      <c r="O75" s="28">
        <v>0</v>
      </c>
      <c r="P75" s="29">
        <f t="shared" si="21"/>
        <v>0</v>
      </c>
      <c r="Q75" s="28">
        <v>111428571</v>
      </c>
      <c r="R75" s="29">
        <f t="shared" si="22"/>
        <v>0.64999999912499995</v>
      </c>
      <c r="S75" s="40" t="s">
        <v>215</v>
      </c>
      <c r="T75" s="73" t="s">
        <v>300</v>
      </c>
      <c r="U75" s="81">
        <v>42356</v>
      </c>
      <c r="V75" s="40" t="s">
        <v>403</v>
      </c>
      <c r="W75" s="73" t="s">
        <v>559</v>
      </c>
      <c r="X75" s="40" t="s">
        <v>472</v>
      </c>
      <c r="Y75" s="73" t="s">
        <v>639</v>
      </c>
      <c r="Z75" s="40">
        <v>42561</v>
      </c>
      <c r="AA75" s="42" t="s">
        <v>290</v>
      </c>
      <c r="AB75" s="26">
        <v>4</v>
      </c>
      <c r="AC75" s="40" t="s">
        <v>640</v>
      </c>
      <c r="AD75" s="40">
        <v>42427</v>
      </c>
      <c r="AE75" s="107"/>
    </row>
    <row r="76" spans="1:31" ht="51" customHeight="1" x14ac:dyDescent="0.2">
      <c r="A76" s="99" t="s">
        <v>241</v>
      </c>
      <c r="B76" s="93" t="s">
        <v>242</v>
      </c>
      <c r="C76" s="31" t="s">
        <v>7</v>
      </c>
      <c r="D76" s="32" t="s">
        <v>19</v>
      </c>
      <c r="E76" s="31" t="s">
        <v>5</v>
      </c>
      <c r="F76" s="28">
        <f t="shared" si="16"/>
        <v>16692798</v>
      </c>
      <c r="G76" s="28">
        <f t="shared" si="31"/>
        <v>14188878</v>
      </c>
      <c r="H76" s="30">
        <v>0</v>
      </c>
      <c r="I76" s="30">
        <v>0</v>
      </c>
      <c r="J76" s="30">
        <v>14188878</v>
      </c>
      <c r="K76" s="29">
        <f t="shared" ref="K76:K110" si="34">G76/F76</f>
        <v>0.84999998202817761</v>
      </c>
      <c r="L76" s="28">
        <f t="shared" ref="L76:L99" si="35">M76+O76+Q76</f>
        <v>2503920</v>
      </c>
      <c r="M76" s="30">
        <v>2503920</v>
      </c>
      <c r="N76" s="29">
        <f t="shared" ref="N76:N86" si="36">M76/F76</f>
        <v>0.15000001797182233</v>
      </c>
      <c r="O76" s="30">
        <v>0</v>
      </c>
      <c r="P76" s="29">
        <f t="shared" ref="P76:P110" si="37">O76/F76</f>
        <v>0</v>
      </c>
      <c r="Q76" s="30">
        <v>0</v>
      </c>
      <c r="R76" s="29">
        <f t="shared" ref="R76:R110" si="38">Q76/F76</f>
        <v>0</v>
      </c>
      <c r="S76" s="40" t="s">
        <v>217</v>
      </c>
      <c r="T76" s="73" t="s">
        <v>384</v>
      </c>
      <c r="U76" s="38"/>
      <c r="V76" s="40" t="s">
        <v>222</v>
      </c>
      <c r="W76" s="73" t="s">
        <v>388</v>
      </c>
      <c r="X76" s="40" t="s">
        <v>405</v>
      </c>
      <c r="Y76" s="73" t="s">
        <v>648</v>
      </c>
      <c r="Z76" s="40">
        <v>42568</v>
      </c>
      <c r="AA76" s="42" t="s">
        <v>290</v>
      </c>
      <c r="AB76" s="26">
        <v>4</v>
      </c>
      <c r="AC76" s="40" t="s">
        <v>471</v>
      </c>
      <c r="AD76" s="40">
        <v>42427</v>
      </c>
      <c r="AE76" s="107"/>
    </row>
    <row r="77" spans="1:31" ht="42.75" customHeight="1" x14ac:dyDescent="0.2">
      <c r="A77" s="99" t="s">
        <v>243</v>
      </c>
      <c r="B77" s="93" t="s">
        <v>244</v>
      </c>
      <c r="C77" s="31" t="s">
        <v>7</v>
      </c>
      <c r="D77" s="32" t="s">
        <v>19</v>
      </c>
      <c r="E77" s="31" t="s">
        <v>5</v>
      </c>
      <c r="F77" s="28">
        <f t="shared" si="16"/>
        <v>38949860</v>
      </c>
      <c r="G77" s="28">
        <f t="shared" si="31"/>
        <v>33107381</v>
      </c>
      <c r="H77" s="30">
        <v>0</v>
      </c>
      <c r="I77" s="30">
        <v>0</v>
      </c>
      <c r="J77" s="30">
        <v>33107381</v>
      </c>
      <c r="K77" s="29">
        <f t="shared" si="34"/>
        <v>0.85</v>
      </c>
      <c r="L77" s="28">
        <f t="shared" si="35"/>
        <v>5842479</v>
      </c>
      <c r="M77" s="30">
        <v>5842479</v>
      </c>
      <c r="N77" s="29">
        <f t="shared" si="36"/>
        <v>0.15</v>
      </c>
      <c r="O77" s="30">
        <v>0</v>
      </c>
      <c r="P77" s="29">
        <f t="shared" si="37"/>
        <v>0</v>
      </c>
      <c r="Q77" s="30">
        <v>0</v>
      </c>
      <c r="R77" s="29">
        <f t="shared" si="38"/>
        <v>0</v>
      </c>
      <c r="S77" s="40" t="s">
        <v>217</v>
      </c>
      <c r="T77" s="73" t="s">
        <v>384</v>
      </c>
      <c r="U77" s="38"/>
      <c r="V77" s="40" t="s">
        <v>222</v>
      </c>
      <c r="W77" s="73" t="s">
        <v>388</v>
      </c>
      <c r="X77" s="40" t="s">
        <v>405</v>
      </c>
      <c r="Y77" s="73" t="s">
        <v>648</v>
      </c>
      <c r="Z77" s="40">
        <v>42599</v>
      </c>
      <c r="AA77" s="42" t="s">
        <v>290</v>
      </c>
      <c r="AB77" s="26">
        <v>4</v>
      </c>
      <c r="AC77" s="40" t="s">
        <v>471</v>
      </c>
      <c r="AD77" s="40">
        <v>42427</v>
      </c>
      <c r="AE77" s="107"/>
    </row>
    <row r="78" spans="1:31" s="25" customFormat="1" ht="42.75" customHeight="1" x14ac:dyDescent="0.2">
      <c r="A78" s="16" t="s">
        <v>97</v>
      </c>
      <c r="B78" s="93" t="s">
        <v>119</v>
      </c>
      <c r="C78" s="31" t="s">
        <v>7</v>
      </c>
      <c r="D78" s="32" t="s">
        <v>2</v>
      </c>
      <c r="E78" s="31" t="s">
        <v>5</v>
      </c>
      <c r="F78" s="28">
        <f>G78+L78</f>
        <v>5175000</v>
      </c>
      <c r="G78" s="28">
        <f>H78+I78+J78</f>
        <v>4398750</v>
      </c>
      <c r="H78" s="30">
        <v>0</v>
      </c>
      <c r="I78" s="30">
        <v>0</v>
      </c>
      <c r="J78" s="30">
        <v>4398750</v>
      </c>
      <c r="K78" s="29">
        <f>G78/F78</f>
        <v>0.85</v>
      </c>
      <c r="L78" s="28">
        <f>M78+O78+Q78</f>
        <v>776250</v>
      </c>
      <c r="M78" s="30">
        <v>776250</v>
      </c>
      <c r="N78" s="29">
        <f>M78/F78</f>
        <v>0.15</v>
      </c>
      <c r="O78" s="30">
        <v>0</v>
      </c>
      <c r="P78" s="29">
        <f>O78/F78</f>
        <v>0</v>
      </c>
      <c r="Q78" s="30">
        <v>0</v>
      </c>
      <c r="R78" s="29">
        <f>Q78/F78</f>
        <v>0</v>
      </c>
      <c r="S78" s="100" t="s">
        <v>405</v>
      </c>
      <c r="T78" s="73" t="s">
        <v>565</v>
      </c>
      <c r="U78" s="38"/>
      <c r="V78" s="100" t="s">
        <v>485</v>
      </c>
      <c r="W78" s="73" t="s">
        <v>560</v>
      </c>
      <c r="X78" s="100" t="s">
        <v>517</v>
      </c>
      <c r="Y78" s="73" t="s">
        <v>648</v>
      </c>
      <c r="Z78" s="40">
        <v>42568</v>
      </c>
      <c r="AA78" s="42" t="s">
        <v>290</v>
      </c>
      <c r="AB78" s="26">
        <v>4</v>
      </c>
      <c r="AC78" s="40" t="s">
        <v>471</v>
      </c>
      <c r="AD78" s="40"/>
      <c r="AE78" s="107"/>
    </row>
    <row r="79" spans="1:31" s="25" customFormat="1" ht="42.75" customHeight="1" x14ac:dyDescent="0.2">
      <c r="A79" s="39" t="s">
        <v>142</v>
      </c>
      <c r="B79" s="41" t="s">
        <v>245</v>
      </c>
      <c r="C79" s="31" t="s">
        <v>7</v>
      </c>
      <c r="D79" s="32" t="s">
        <v>18</v>
      </c>
      <c r="E79" s="31" t="s">
        <v>5</v>
      </c>
      <c r="F79" s="28">
        <f>G79+L79</f>
        <v>318054</v>
      </c>
      <c r="G79" s="28">
        <f>H79+I79+J79</f>
        <v>270346</v>
      </c>
      <c r="H79" s="30">
        <v>0</v>
      </c>
      <c r="I79" s="30">
        <v>0</v>
      </c>
      <c r="J79" s="30">
        <v>270346</v>
      </c>
      <c r="K79" s="29">
        <f>G79/F79</f>
        <v>0.85000031441201807</v>
      </c>
      <c r="L79" s="28">
        <f>M79+O79+Q79</f>
        <v>47708</v>
      </c>
      <c r="M79" s="30">
        <v>47708</v>
      </c>
      <c r="N79" s="29">
        <f>M79/F79</f>
        <v>0.14999968558798191</v>
      </c>
      <c r="O79" s="30">
        <v>0</v>
      </c>
      <c r="P79" s="29">
        <f>O79/F79</f>
        <v>0</v>
      </c>
      <c r="Q79" s="30">
        <v>0</v>
      </c>
      <c r="R79" s="29">
        <f>Q79/F79</f>
        <v>0</v>
      </c>
      <c r="S79" s="40" t="s">
        <v>403</v>
      </c>
      <c r="T79" s="73" t="s">
        <v>565</v>
      </c>
      <c r="U79" s="38"/>
      <c r="V79" s="40" t="s">
        <v>405</v>
      </c>
      <c r="W79" s="73" t="s">
        <v>560</v>
      </c>
      <c r="X79" s="40" t="s">
        <v>472</v>
      </c>
      <c r="Y79" s="73" t="s">
        <v>648</v>
      </c>
      <c r="Z79" s="40">
        <v>42568</v>
      </c>
      <c r="AA79" s="42" t="s">
        <v>290</v>
      </c>
      <c r="AB79" s="26">
        <v>4</v>
      </c>
      <c r="AC79" s="40" t="s">
        <v>472</v>
      </c>
      <c r="AD79" s="40"/>
      <c r="AE79" s="107"/>
    </row>
    <row r="80" spans="1:31" s="14" customFormat="1" ht="42" customHeight="1" x14ac:dyDescent="0.2">
      <c r="A80" s="16" t="s">
        <v>46</v>
      </c>
      <c r="B80" s="93" t="s">
        <v>267</v>
      </c>
      <c r="C80" s="31" t="s">
        <v>7</v>
      </c>
      <c r="D80" s="32" t="s">
        <v>14</v>
      </c>
      <c r="E80" s="31" t="s">
        <v>4</v>
      </c>
      <c r="F80" s="28">
        <f t="shared" si="16"/>
        <v>23753594</v>
      </c>
      <c r="G80" s="28">
        <f t="shared" si="31"/>
        <v>20190555</v>
      </c>
      <c r="H80" s="30">
        <v>0</v>
      </c>
      <c r="I80" s="30">
        <v>20190555</v>
      </c>
      <c r="J80" s="30">
        <v>0</v>
      </c>
      <c r="K80" s="29">
        <f t="shared" si="34"/>
        <v>0.8500000042098893</v>
      </c>
      <c r="L80" s="28">
        <f t="shared" si="35"/>
        <v>3563039</v>
      </c>
      <c r="M80" s="30">
        <v>3563039</v>
      </c>
      <c r="N80" s="29">
        <f t="shared" si="36"/>
        <v>0.14999999579011075</v>
      </c>
      <c r="O80" s="30">
        <v>0</v>
      </c>
      <c r="P80" s="29">
        <f t="shared" si="37"/>
        <v>0</v>
      </c>
      <c r="Q80" s="30">
        <v>0</v>
      </c>
      <c r="R80" s="29">
        <f t="shared" si="38"/>
        <v>0</v>
      </c>
      <c r="S80" s="40" t="s">
        <v>222</v>
      </c>
      <c r="T80" s="73" t="s">
        <v>382</v>
      </c>
      <c r="U80" s="27"/>
      <c r="V80" s="40" t="s">
        <v>214</v>
      </c>
      <c r="W80" s="73" t="s">
        <v>390</v>
      </c>
      <c r="X80" s="40" t="s">
        <v>403</v>
      </c>
      <c r="Y80" s="73" t="s">
        <v>651</v>
      </c>
      <c r="Z80" s="40">
        <v>42606</v>
      </c>
      <c r="AA80" s="42" t="s">
        <v>290</v>
      </c>
      <c r="AB80" s="26">
        <v>4</v>
      </c>
      <c r="AC80" s="40" t="s">
        <v>476</v>
      </c>
      <c r="AD80" s="40">
        <v>42427</v>
      </c>
      <c r="AE80" s="107"/>
    </row>
    <row r="81" spans="1:31" ht="43.5" customHeight="1" x14ac:dyDescent="0.2">
      <c r="A81" s="16" t="s">
        <v>46</v>
      </c>
      <c r="B81" s="93" t="s">
        <v>268</v>
      </c>
      <c r="C81" s="31" t="s">
        <v>7</v>
      </c>
      <c r="D81" s="32" t="s">
        <v>14</v>
      </c>
      <c r="E81" s="31" t="s">
        <v>4</v>
      </c>
      <c r="F81" s="28">
        <f t="shared" si="16"/>
        <v>17647059</v>
      </c>
      <c r="G81" s="28">
        <f t="shared" si="31"/>
        <v>15000000</v>
      </c>
      <c r="H81" s="30">
        <v>0</v>
      </c>
      <c r="I81" s="30">
        <v>15000000</v>
      </c>
      <c r="J81" s="30">
        <v>0</v>
      </c>
      <c r="K81" s="29">
        <f t="shared" si="34"/>
        <v>0.84999999150000005</v>
      </c>
      <c r="L81" s="28">
        <f t="shared" si="35"/>
        <v>2647059</v>
      </c>
      <c r="M81" s="30">
        <v>2647059</v>
      </c>
      <c r="N81" s="29">
        <f t="shared" si="36"/>
        <v>0.15000000849999992</v>
      </c>
      <c r="O81" s="30">
        <v>0</v>
      </c>
      <c r="P81" s="29">
        <f t="shared" si="37"/>
        <v>0</v>
      </c>
      <c r="Q81" s="30">
        <v>0</v>
      </c>
      <c r="R81" s="29">
        <f t="shared" si="38"/>
        <v>0</v>
      </c>
      <c r="S81" s="40" t="s">
        <v>222</v>
      </c>
      <c r="T81" s="73" t="s">
        <v>382</v>
      </c>
      <c r="U81" s="27"/>
      <c r="V81" s="40" t="s">
        <v>214</v>
      </c>
      <c r="W81" s="73" t="s">
        <v>390</v>
      </c>
      <c r="X81" s="40" t="s">
        <v>403</v>
      </c>
      <c r="Y81" s="73" t="s">
        <v>651</v>
      </c>
      <c r="Z81" s="40">
        <v>42606</v>
      </c>
      <c r="AA81" s="42" t="s">
        <v>290</v>
      </c>
      <c r="AB81" s="26">
        <v>4</v>
      </c>
      <c r="AC81" s="40" t="s">
        <v>476</v>
      </c>
      <c r="AD81" s="40">
        <v>42427</v>
      </c>
      <c r="AE81" s="107"/>
    </row>
    <row r="82" spans="1:31" s="25" customFormat="1" ht="43.5" customHeight="1" x14ac:dyDescent="0.2">
      <c r="A82" s="16" t="s">
        <v>48</v>
      </c>
      <c r="B82" s="93" t="s">
        <v>93</v>
      </c>
      <c r="C82" s="31" t="s">
        <v>7</v>
      </c>
      <c r="D82" s="32" t="s">
        <v>16</v>
      </c>
      <c r="E82" s="31" t="s">
        <v>3</v>
      </c>
      <c r="F82" s="28">
        <f t="shared" ref="F82" si="39">G82+L82</f>
        <v>87191324</v>
      </c>
      <c r="G82" s="28">
        <f t="shared" ref="G82" si="40">H82+I82+J82</f>
        <v>74112625</v>
      </c>
      <c r="H82" s="30">
        <v>74112625</v>
      </c>
      <c r="I82" s="30">
        <v>0</v>
      </c>
      <c r="J82" s="30">
        <v>0</v>
      </c>
      <c r="K82" s="29">
        <f>G82/F82</f>
        <v>0.84999999541238758</v>
      </c>
      <c r="L82" s="28">
        <f t="shared" ref="L82" si="41">M82+O82+Q82</f>
        <v>13078699</v>
      </c>
      <c r="M82" s="30">
        <v>0</v>
      </c>
      <c r="N82" s="29">
        <f>M82/F82</f>
        <v>0</v>
      </c>
      <c r="O82" s="30">
        <v>0</v>
      </c>
      <c r="P82" s="29">
        <f>O82/F82</f>
        <v>0</v>
      </c>
      <c r="Q82" s="30">
        <v>13078699</v>
      </c>
      <c r="R82" s="29">
        <f>Q82/F82</f>
        <v>0.15000000458761242</v>
      </c>
      <c r="S82" s="94" t="s">
        <v>217</v>
      </c>
      <c r="T82" s="73" t="s">
        <v>299</v>
      </c>
      <c r="U82" s="82" t="s">
        <v>607</v>
      </c>
      <c r="V82" s="40" t="s">
        <v>405</v>
      </c>
      <c r="W82" s="73" t="s">
        <v>559</v>
      </c>
      <c r="X82" s="40" t="s">
        <v>472</v>
      </c>
      <c r="Y82" s="73" t="s">
        <v>651</v>
      </c>
      <c r="Z82" s="40">
        <v>42575</v>
      </c>
      <c r="AA82" s="42" t="s">
        <v>290</v>
      </c>
      <c r="AB82" s="26">
        <v>4</v>
      </c>
      <c r="AC82" s="40" t="s">
        <v>476</v>
      </c>
      <c r="AD82" s="40"/>
      <c r="AE82" s="107"/>
    </row>
    <row r="83" spans="1:31" s="25" customFormat="1" ht="35.25" customHeight="1" x14ac:dyDescent="0.2">
      <c r="A83" s="16" t="s">
        <v>616</v>
      </c>
      <c r="B83" s="93" t="s">
        <v>464</v>
      </c>
      <c r="C83" s="31" t="s">
        <v>7</v>
      </c>
      <c r="D83" s="32" t="s">
        <v>17</v>
      </c>
      <c r="E83" s="31" t="s">
        <v>4</v>
      </c>
      <c r="F83" s="28">
        <v>162810957</v>
      </c>
      <c r="G83" s="28">
        <v>138389313</v>
      </c>
      <c r="H83" s="28">
        <v>0</v>
      </c>
      <c r="I83" s="28">
        <v>138389313</v>
      </c>
      <c r="J83" s="28">
        <v>0</v>
      </c>
      <c r="K83" s="29">
        <f t="shared" ref="K83" si="42">G83/F83</f>
        <v>0.84999999723605824</v>
      </c>
      <c r="L83" s="28">
        <v>24421644</v>
      </c>
      <c r="M83" s="28">
        <v>0</v>
      </c>
      <c r="N83" s="29">
        <f t="shared" si="36"/>
        <v>0</v>
      </c>
      <c r="O83" s="28">
        <v>24421644</v>
      </c>
      <c r="P83" s="29">
        <f t="shared" ref="P83" si="43">O83/F83</f>
        <v>0.15000000276394174</v>
      </c>
      <c r="Q83" s="28">
        <v>0</v>
      </c>
      <c r="R83" s="29">
        <f t="shared" ref="R83" si="44">Q83/F83</f>
        <v>0</v>
      </c>
      <c r="S83" s="45" t="s">
        <v>214</v>
      </c>
      <c r="T83" s="73" t="s">
        <v>624</v>
      </c>
      <c r="U83" s="88"/>
      <c r="V83" s="45" t="s">
        <v>405</v>
      </c>
      <c r="W83" s="21" t="s">
        <v>623</v>
      </c>
      <c r="X83" s="40" t="s">
        <v>473</v>
      </c>
      <c r="Y83" s="73" t="s">
        <v>651</v>
      </c>
      <c r="Z83" s="40">
        <v>42575</v>
      </c>
      <c r="AA83" s="43" t="s">
        <v>290</v>
      </c>
      <c r="AB83" s="26">
        <v>4</v>
      </c>
      <c r="AC83" s="40" t="s">
        <v>539</v>
      </c>
      <c r="AD83" s="40">
        <v>42427</v>
      </c>
      <c r="AE83" s="107"/>
    </row>
    <row r="84" spans="1:31" s="25" customFormat="1" ht="36" customHeight="1" x14ac:dyDescent="0.2">
      <c r="A84" s="39" t="s">
        <v>251</v>
      </c>
      <c r="B84" s="41" t="s">
        <v>252</v>
      </c>
      <c r="C84" s="31" t="s">
        <v>7</v>
      </c>
      <c r="D84" s="32" t="s">
        <v>17</v>
      </c>
      <c r="E84" s="31" t="s">
        <v>5</v>
      </c>
      <c r="F84" s="28">
        <f t="shared" ref="F84:F86" si="45">G84+L84</f>
        <v>3287350</v>
      </c>
      <c r="G84" s="28">
        <f t="shared" ref="G84:G86" si="46">H84+I84+J84</f>
        <v>2794247</v>
      </c>
      <c r="H84" s="30">
        <v>0</v>
      </c>
      <c r="I84" s="30">
        <v>0</v>
      </c>
      <c r="J84" s="30">
        <v>2794247</v>
      </c>
      <c r="K84" s="29">
        <f t="shared" si="34"/>
        <v>0.84999984790180538</v>
      </c>
      <c r="L84" s="28">
        <f t="shared" si="35"/>
        <v>493103</v>
      </c>
      <c r="M84" s="30">
        <v>493103</v>
      </c>
      <c r="N84" s="29">
        <f t="shared" si="36"/>
        <v>0.15000015209819459</v>
      </c>
      <c r="O84" s="30">
        <v>0</v>
      </c>
      <c r="P84" s="29">
        <f t="shared" si="37"/>
        <v>0</v>
      </c>
      <c r="Q84" s="30">
        <v>0</v>
      </c>
      <c r="R84" s="29">
        <f t="shared" si="38"/>
        <v>0</v>
      </c>
      <c r="S84" s="94" t="s">
        <v>217</v>
      </c>
      <c r="T84" s="73" t="s">
        <v>420</v>
      </c>
      <c r="U84" s="73" t="s">
        <v>608</v>
      </c>
      <c r="V84" s="94" t="s">
        <v>222</v>
      </c>
      <c r="W84" s="73" t="s">
        <v>421</v>
      </c>
      <c r="X84" s="40" t="s">
        <v>405</v>
      </c>
      <c r="Y84" s="73" t="s">
        <v>652</v>
      </c>
      <c r="Z84" s="40">
        <v>42582</v>
      </c>
      <c r="AA84" s="43" t="s">
        <v>290</v>
      </c>
      <c r="AB84" s="26">
        <v>4</v>
      </c>
      <c r="AC84" s="40" t="s">
        <v>471</v>
      </c>
      <c r="AD84" s="40">
        <v>42427</v>
      </c>
      <c r="AE84" s="107"/>
    </row>
    <row r="85" spans="1:31" s="25" customFormat="1" ht="36" customHeight="1" x14ac:dyDescent="0.2">
      <c r="A85" s="39" t="s">
        <v>224</v>
      </c>
      <c r="B85" s="41" t="s">
        <v>225</v>
      </c>
      <c r="C85" s="39" t="s">
        <v>7</v>
      </c>
      <c r="D85" s="13" t="s">
        <v>11</v>
      </c>
      <c r="E85" s="39" t="s">
        <v>4</v>
      </c>
      <c r="F85" s="28">
        <f>G85+L85</f>
        <v>30000000</v>
      </c>
      <c r="G85" s="28">
        <f>H85+I85+J85</f>
        <v>13000000</v>
      </c>
      <c r="H85" s="28">
        <v>0</v>
      </c>
      <c r="I85" s="28">
        <v>13000000</v>
      </c>
      <c r="J85" s="28">
        <v>0</v>
      </c>
      <c r="K85" s="29">
        <f>G85/F85</f>
        <v>0.43333333333333335</v>
      </c>
      <c r="L85" s="28">
        <f>M85+O85+Q85</f>
        <v>17000000</v>
      </c>
      <c r="M85" s="28">
        <v>0</v>
      </c>
      <c r="N85" s="29">
        <f>M85/F85</f>
        <v>0</v>
      </c>
      <c r="O85" s="28">
        <v>0</v>
      </c>
      <c r="P85" s="29">
        <f>O85/F85</f>
        <v>0</v>
      </c>
      <c r="Q85" s="28">
        <v>17000000</v>
      </c>
      <c r="R85" s="29">
        <f>Q85/F85</f>
        <v>0.56666666666666665</v>
      </c>
      <c r="S85" s="40" t="s">
        <v>662</v>
      </c>
      <c r="T85" s="40" t="s">
        <v>65</v>
      </c>
      <c r="U85" s="40" t="s">
        <v>65</v>
      </c>
      <c r="V85" s="40" t="s">
        <v>216</v>
      </c>
      <c r="W85" s="73" t="s">
        <v>413</v>
      </c>
      <c r="X85" s="40" t="s">
        <v>472</v>
      </c>
      <c r="Y85" s="73" t="s">
        <v>652</v>
      </c>
      <c r="Z85" s="26">
        <v>0</v>
      </c>
      <c r="AA85" s="42" t="s">
        <v>290</v>
      </c>
      <c r="AB85" s="26">
        <v>1</v>
      </c>
      <c r="AC85" s="40" t="s">
        <v>473</v>
      </c>
      <c r="AD85" s="40"/>
      <c r="AE85" s="107"/>
    </row>
    <row r="86" spans="1:31" s="25" customFormat="1" ht="51.75" customHeight="1" x14ac:dyDescent="0.2">
      <c r="A86" s="39" t="s">
        <v>175</v>
      </c>
      <c r="B86" s="41" t="s">
        <v>223</v>
      </c>
      <c r="C86" s="39" t="s">
        <v>7</v>
      </c>
      <c r="D86" s="13" t="s">
        <v>11</v>
      </c>
      <c r="E86" s="39" t="s">
        <v>4</v>
      </c>
      <c r="F86" s="28">
        <f t="shared" si="45"/>
        <v>23529411</v>
      </c>
      <c r="G86" s="28">
        <f t="shared" si="46"/>
        <v>20000000</v>
      </c>
      <c r="H86" s="28">
        <v>0</v>
      </c>
      <c r="I86" s="28">
        <v>20000000</v>
      </c>
      <c r="J86" s="28">
        <v>0</v>
      </c>
      <c r="K86" s="29">
        <f t="shared" ref="K86" si="47">G86/F86</f>
        <v>0.85000002762500093</v>
      </c>
      <c r="L86" s="28">
        <f t="shared" ref="L86" si="48">M86+O86+Q86</f>
        <v>3529411</v>
      </c>
      <c r="M86" s="28">
        <v>3529411</v>
      </c>
      <c r="N86" s="29">
        <f t="shared" si="36"/>
        <v>0.1499999723749991</v>
      </c>
      <c r="O86" s="28">
        <v>0</v>
      </c>
      <c r="P86" s="29">
        <f t="shared" ref="P86" si="49">O86/F86</f>
        <v>0</v>
      </c>
      <c r="Q86" s="28">
        <v>0</v>
      </c>
      <c r="R86" s="29">
        <f t="shared" ref="R86" si="50">Q86/F86</f>
        <v>0</v>
      </c>
      <c r="S86" s="40" t="s">
        <v>65</v>
      </c>
      <c r="T86" s="40" t="s">
        <v>65</v>
      </c>
      <c r="U86" s="40" t="s">
        <v>65</v>
      </c>
      <c r="V86" s="40" t="s">
        <v>403</v>
      </c>
      <c r="W86" s="73" t="s">
        <v>580</v>
      </c>
      <c r="X86" s="40" t="s">
        <v>473</v>
      </c>
      <c r="Y86" s="73" t="s">
        <v>656</v>
      </c>
      <c r="Z86" s="26">
        <v>0</v>
      </c>
      <c r="AA86" s="42" t="s">
        <v>290</v>
      </c>
      <c r="AB86" s="26">
        <v>1</v>
      </c>
      <c r="AC86" s="40" t="s">
        <v>458</v>
      </c>
      <c r="AD86" s="40">
        <v>42551</v>
      </c>
      <c r="AE86" s="107"/>
    </row>
    <row r="87" spans="1:31" s="14" customFormat="1" ht="48" customHeight="1" x14ac:dyDescent="0.2">
      <c r="A87" s="39" t="s">
        <v>176</v>
      </c>
      <c r="B87" s="41" t="s">
        <v>236</v>
      </c>
      <c r="C87" s="39" t="s">
        <v>7</v>
      </c>
      <c r="D87" s="13" t="s">
        <v>11</v>
      </c>
      <c r="E87" s="39" t="s">
        <v>4</v>
      </c>
      <c r="F87" s="28">
        <f t="shared" si="16"/>
        <v>30000000</v>
      </c>
      <c r="G87" s="28">
        <f t="shared" si="31"/>
        <v>5000000</v>
      </c>
      <c r="H87" s="28">
        <v>0</v>
      </c>
      <c r="I87" s="28">
        <v>5000000</v>
      </c>
      <c r="J87" s="28">
        <v>0</v>
      </c>
      <c r="K87" s="29">
        <f t="shared" si="34"/>
        <v>0.16666666666666666</v>
      </c>
      <c r="L87" s="28">
        <f t="shared" si="35"/>
        <v>25000000</v>
      </c>
      <c r="M87" s="28">
        <v>3000000</v>
      </c>
      <c r="N87" s="29">
        <f t="shared" ref="N87:N112" si="51">M87/F87</f>
        <v>0.1</v>
      </c>
      <c r="O87" s="28">
        <v>0</v>
      </c>
      <c r="P87" s="29">
        <f t="shared" si="37"/>
        <v>0</v>
      </c>
      <c r="Q87" s="28">
        <v>22000000</v>
      </c>
      <c r="R87" s="29">
        <f t="shared" si="38"/>
        <v>0.73333333333333328</v>
      </c>
      <c r="S87" s="40" t="s">
        <v>65</v>
      </c>
      <c r="T87" s="40" t="s">
        <v>65</v>
      </c>
      <c r="U87" s="40" t="s">
        <v>65</v>
      </c>
      <c r="V87" s="40" t="s">
        <v>498</v>
      </c>
      <c r="W87" s="73" t="s">
        <v>497</v>
      </c>
      <c r="X87" s="40" t="s">
        <v>472</v>
      </c>
      <c r="Y87" s="72" t="s">
        <v>653</v>
      </c>
      <c r="Z87" s="26">
        <v>0</v>
      </c>
      <c r="AA87" s="42" t="s">
        <v>290</v>
      </c>
      <c r="AB87" s="26">
        <v>1</v>
      </c>
      <c r="AC87" s="40" t="s">
        <v>473</v>
      </c>
      <c r="AD87" s="40">
        <v>42427</v>
      </c>
      <c r="AE87" s="107"/>
    </row>
    <row r="88" spans="1:31" ht="46.5" customHeight="1" x14ac:dyDescent="0.2">
      <c r="A88" s="39" t="s">
        <v>188</v>
      </c>
      <c r="B88" s="41" t="s">
        <v>583</v>
      </c>
      <c r="C88" s="39" t="s">
        <v>7</v>
      </c>
      <c r="D88" s="13" t="s">
        <v>11</v>
      </c>
      <c r="E88" s="39" t="s">
        <v>4</v>
      </c>
      <c r="F88" s="28">
        <f t="shared" si="16"/>
        <v>65294118</v>
      </c>
      <c r="G88" s="28">
        <f>H88+I88+J88</f>
        <v>60000000</v>
      </c>
      <c r="H88" s="28">
        <v>0</v>
      </c>
      <c r="I88" s="28">
        <v>60000000</v>
      </c>
      <c r="J88" s="28">
        <v>0</v>
      </c>
      <c r="K88" s="29">
        <f t="shared" si="34"/>
        <v>0.91891891395178971</v>
      </c>
      <c r="L88" s="28">
        <f t="shared" si="35"/>
        <v>5294118</v>
      </c>
      <c r="M88" s="28">
        <v>0</v>
      </c>
      <c r="N88" s="29">
        <f t="shared" si="51"/>
        <v>0</v>
      </c>
      <c r="O88" s="28">
        <v>0</v>
      </c>
      <c r="P88" s="29">
        <f t="shared" si="37"/>
        <v>0</v>
      </c>
      <c r="Q88" s="28">
        <v>5294118</v>
      </c>
      <c r="R88" s="29">
        <f t="shared" si="38"/>
        <v>8.1081086048210349E-2</v>
      </c>
      <c r="S88" s="40" t="s">
        <v>65</v>
      </c>
      <c r="T88" s="40" t="s">
        <v>65</v>
      </c>
      <c r="U88" s="40" t="s">
        <v>65</v>
      </c>
      <c r="V88" s="40" t="s">
        <v>403</v>
      </c>
      <c r="W88" s="73" t="s">
        <v>411</v>
      </c>
      <c r="X88" s="40" t="s">
        <v>472</v>
      </c>
      <c r="Y88" s="72" t="s">
        <v>653</v>
      </c>
      <c r="Z88" s="26">
        <v>2</v>
      </c>
      <c r="AA88" s="42" t="s">
        <v>290</v>
      </c>
      <c r="AB88" s="26">
        <v>10</v>
      </c>
      <c r="AC88" s="40" t="s">
        <v>554</v>
      </c>
      <c r="AD88" s="40">
        <v>42427</v>
      </c>
      <c r="AE88" s="107"/>
    </row>
    <row r="89" spans="1:31" s="14" customFormat="1" ht="45.75" customHeight="1" x14ac:dyDescent="0.2">
      <c r="A89" s="39" t="s">
        <v>193</v>
      </c>
      <c r="B89" s="41" t="s">
        <v>194</v>
      </c>
      <c r="C89" s="31" t="s">
        <v>7</v>
      </c>
      <c r="D89" s="32" t="s">
        <v>11</v>
      </c>
      <c r="E89" s="31" t="s">
        <v>4</v>
      </c>
      <c r="F89" s="28">
        <f t="shared" si="16"/>
        <v>115127027</v>
      </c>
      <c r="G89" s="28">
        <f t="shared" si="31"/>
        <v>97857972</v>
      </c>
      <c r="H89" s="30">
        <v>0</v>
      </c>
      <c r="I89" s="30">
        <v>97857972</v>
      </c>
      <c r="J89" s="30">
        <v>0</v>
      </c>
      <c r="K89" s="29">
        <f t="shared" si="34"/>
        <v>0.84999999174824514</v>
      </c>
      <c r="L89" s="28">
        <f t="shared" si="35"/>
        <v>17269055</v>
      </c>
      <c r="M89" s="30">
        <v>17269055</v>
      </c>
      <c r="N89" s="29">
        <f t="shared" si="51"/>
        <v>0.15000000825175483</v>
      </c>
      <c r="O89" s="30">
        <v>0</v>
      </c>
      <c r="P89" s="29">
        <f t="shared" si="37"/>
        <v>0</v>
      </c>
      <c r="Q89" s="30">
        <v>0</v>
      </c>
      <c r="R89" s="29">
        <f t="shared" si="38"/>
        <v>0</v>
      </c>
      <c r="S89" s="40" t="s">
        <v>213</v>
      </c>
      <c r="T89" s="73" t="s">
        <v>382</v>
      </c>
      <c r="U89" s="83"/>
      <c r="V89" s="40" t="s">
        <v>405</v>
      </c>
      <c r="W89" s="73" t="s">
        <v>622</v>
      </c>
      <c r="X89" s="40" t="s">
        <v>472</v>
      </c>
      <c r="Y89" s="72" t="s">
        <v>653</v>
      </c>
      <c r="Z89" s="26">
        <v>2</v>
      </c>
      <c r="AA89" s="42" t="s">
        <v>290</v>
      </c>
      <c r="AB89" s="26">
        <v>4</v>
      </c>
      <c r="AC89" s="40" t="s">
        <v>476</v>
      </c>
      <c r="AD89" s="40">
        <v>42521</v>
      </c>
      <c r="AE89" s="107"/>
    </row>
    <row r="90" spans="1:31" s="14" customFormat="1" ht="36.75" customHeight="1" x14ac:dyDescent="0.2">
      <c r="A90" s="39" t="s">
        <v>197</v>
      </c>
      <c r="B90" s="41" t="s">
        <v>235</v>
      </c>
      <c r="C90" s="31" t="s">
        <v>7</v>
      </c>
      <c r="D90" s="32" t="s">
        <v>16</v>
      </c>
      <c r="E90" s="31" t="s">
        <v>3</v>
      </c>
      <c r="F90" s="28">
        <f t="shared" si="16"/>
        <v>126221197</v>
      </c>
      <c r="G90" s="28">
        <f t="shared" si="31"/>
        <v>107288018</v>
      </c>
      <c r="H90" s="30">
        <v>107288018</v>
      </c>
      <c r="I90" s="30">
        <v>0</v>
      </c>
      <c r="J90" s="30">
        <v>0</v>
      </c>
      <c r="K90" s="29">
        <f t="shared" si="34"/>
        <v>0.85000000435742973</v>
      </c>
      <c r="L90" s="28">
        <f t="shared" si="35"/>
        <v>18933179</v>
      </c>
      <c r="M90" s="30">
        <v>0</v>
      </c>
      <c r="N90" s="29">
        <f t="shared" si="51"/>
        <v>0</v>
      </c>
      <c r="O90" s="30">
        <v>0</v>
      </c>
      <c r="P90" s="29">
        <f t="shared" si="37"/>
        <v>0</v>
      </c>
      <c r="Q90" s="30">
        <v>18933179</v>
      </c>
      <c r="R90" s="29">
        <f t="shared" si="38"/>
        <v>0.14999999564257024</v>
      </c>
      <c r="S90" s="40" t="s">
        <v>216</v>
      </c>
      <c r="T90" s="73" t="s">
        <v>299</v>
      </c>
      <c r="U90" s="73" t="s">
        <v>632</v>
      </c>
      <c r="V90" s="40" t="s">
        <v>405</v>
      </c>
      <c r="W90" s="73" t="s">
        <v>560</v>
      </c>
      <c r="X90" s="40" t="s">
        <v>472</v>
      </c>
      <c r="Y90" s="72" t="s">
        <v>653</v>
      </c>
      <c r="Z90" s="26">
        <v>2</v>
      </c>
      <c r="AA90" s="42" t="s">
        <v>290</v>
      </c>
      <c r="AB90" s="26">
        <v>4</v>
      </c>
      <c r="AC90" s="40" t="s">
        <v>476</v>
      </c>
      <c r="AD90" s="40">
        <v>42521</v>
      </c>
      <c r="AE90" s="107"/>
    </row>
    <row r="91" spans="1:31" s="25" customFormat="1" ht="64.5" customHeight="1" x14ac:dyDescent="0.2">
      <c r="A91" s="16" t="s">
        <v>56</v>
      </c>
      <c r="B91" s="93" t="s">
        <v>117</v>
      </c>
      <c r="C91" s="31" t="s">
        <v>7</v>
      </c>
      <c r="D91" s="32" t="s">
        <v>17</v>
      </c>
      <c r="E91" s="31" t="s">
        <v>5</v>
      </c>
      <c r="F91" s="28">
        <f t="shared" si="16"/>
        <v>21937153</v>
      </c>
      <c r="G91" s="28">
        <f t="shared" si="31"/>
        <v>18646580</v>
      </c>
      <c r="H91" s="30">
        <v>0</v>
      </c>
      <c r="I91" s="30">
        <v>0</v>
      </c>
      <c r="J91" s="30">
        <v>18646580</v>
      </c>
      <c r="K91" s="29">
        <f t="shared" si="34"/>
        <v>0.84999999772076162</v>
      </c>
      <c r="L91" s="28">
        <f t="shared" si="35"/>
        <v>3290573</v>
      </c>
      <c r="M91" s="30">
        <v>3290573</v>
      </c>
      <c r="N91" s="29">
        <f t="shared" si="51"/>
        <v>0.15000000227923832</v>
      </c>
      <c r="O91" s="30">
        <v>0</v>
      </c>
      <c r="P91" s="29">
        <f t="shared" si="37"/>
        <v>0</v>
      </c>
      <c r="Q91" s="30">
        <v>0</v>
      </c>
      <c r="R91" s="29">
        <f t="shared" si="38"/>
        <v>0</v>
      </c>
      <c r="S91" s="40" t="s">
        <v>403</v>
      </c>
      <c r="T91" s="73" t="s">
        <v>635</v>
      </c>
      <c r="U91" s="83"/>
      <c r="V91" s="40" t="s">
        <v>405</v>
      </c>
      <c r="W91" s="73" t="s">
        <v>559</v>
      </c>
      <c r="X91" s="40" t="s">
        <v>472</v>
      </c>
      <c r="Y91" s="72" t="s">
        <v>653</v>
      </c>
      <c r="Z91" s="26">
        <v>2</v>
      </c>
      <c r="AA91" s="43" t="s">
        <v>290</v>
      </c>
      <c r="AB91" s="26">
        <v>4</v>
      </c>
      <c r="AC91" s="40" t="s">
        <v>473</v>
      </c>
      <c r="AD91" s="40">
        <v>42429</v>
      </c>
      <c r="AE91" s="107"/>
    </row>
    <row r="92" spans="1:31" s="14" customFormat="1" ht="43.5" customHeight="1" x14ac:dyDescent="0.2">
      <c r="A92" s="39" t="s">
        <v>541</v>
      </c>
      <c r="B92" s="41" t="s">
        <v>116</v>
      </c>
      <c r="C92" s="31" t="s">
        <v>7</v>
      </c>
      <c r="D92" s="32" t="s">
        <v>17</v>
      </c>
      <c r="E92" s="31" t="s">
        <v>5</v>
      </c>
      <c r="F92" s="28">
        <f t="shared" si="16"/>
        <v>27034565</v>
      </c>
      <c r="G92" s="28">
        <f t="shared" si="31"/>
        <v>22979380</v>
      </c>
      <c r="H92" s="30">
        <v>0</v>
      </c>
      <c r="I92" s="30">
        <v>0</v>
      </c>
      <c r="J92" s="30">
        <v>22979380</v>
      </c>
      <c r="K92" s="29">
        <f t="shared" ref="K92:K97" si="52">G92/F92</f>
        <v>0.84999999075257915</v>
      </c>
      <c r="L92" s="28">
        <f>M92+O92+Q92</f>
        <v>4055185</v>
      </c>
      <c r="M92" s="30">
        <v>4055185</v>
      </c>
      <c r="N92" s="29">
        <f t="shared" ref="N92:N97" si="53">M92/F92</f>
        <v>0.15000000924742085</v>
      </c>
      <c r="O92" s="30">
        <v>0</v>
      </c>
      <c r="P92" s="29">
        <f t="shared" ref="P92:P97" si="54">O92/F92</f>
        <v>0</v>
      </c>
      <c r="Q92" s="30">
        <v>0</v>
      </c>
      <c r="R92" s="29">
        <f t="shared" ref="R92:R97" si="55">Q92/F92</f>
        <v>0</v>
      </c>
      <c r="S92" s="40" t="s">
        <v>403</v>
      </c>
      <c r="T92" s="73" t="s">
        <v>612</v>
      </c>
      <c r="U92" s="27"/>
      <c r="V92" s="40" t="s">
        <v>403</v>
      </c>
      <c r="W92" s="73" t="s">
        <v>625</v>
      </c>
      <c r="X92" s="40" t="s">
        <v>404</v>
      </c>
      <c r="Y92" s="72" t="s">
        <v>291</v>
      </c>
      <c r="Z92" s="26">
        <v>2</v>
      </c>
      <c r="AA92" s="43" t="s">
        <v>290</v>
      </c>
      <c r="AB92" s="26">
        <v>4</v>
      </c>
      <c r="AC92" s="40" t="s">
        <v>472</v>
      </c>
      <c r="AD92" s="40">
        <v>42428</v>
      </c>
      <c r="AE92" s="107"/>
    </row>
    <row r="93" spans="1:31" s="14" customFormat="1" ht="48" customHeight="1" x14ac:dyDescent="0.2">
      <c r="A93" s="39" t="s">
        <v>45</v>
      </c>
      <c r="B93" s="41" t="s">
        <v>453</v>
      </c>
      <c r="C93" s="31" t="s">
        <v>7</v>
      </c>
      <c r="D93" s="32" t="s">
        <v>12</v>
      </c>
      <c r="E93" s="31" t="s">
        <v>3</v>
      </c>
      <c r="F93" s="28">
        <f t="shared" si="16"/>
        <v>148910808</v>
      </c>
      <c r="G93" s="28">
        <f t="shared" si="31"/>
        <v>126574186</v>
      </c>
      <c r="H93" s="28">
        <v>126574186</v>
      </c>
      <c r="I93" s="30">
        <v>0</v>
      </c>
      <c r="J93" s="30">
        <v>0</v>
      </c>
      <c r="K93" s="29">
        <f t="shared" si="52"/>
        <v>0.84999999462765663</v>
      </c>
      <c r="L93" s="28">
        <f t="shared" ref="L93" si="56">M93+O93+Q93</f>
        <v>22336622</v>
      </c>
      <c r="M93" s="30">
        <v>0</v>
      </c>
      <c r="N93" s="29">
        <f t="shared" si="53"/>
        <v>0</v>
      </c>
      <c r="O93" s="30">
        <v>0</v>
      </c>
      <c r="P93" s="29">
        <f t="shared" si="54"/>
        <v>0</v>
      </c>
      <c r="Q93" s="28">
        <v>22336622</v>
      </c>
      <c r="R93" s="29">
        <f t="shared" si="55"/>
        <v>0.15000000537234343</v>
      </c>
      <c r="S93" s="40" t="s">
        <v>405</v>
      </c>
      <c r="T93" s="73" t="s">
        <v>548</v>
      </c>
      <c r="U93" s="38"/>
      <c r="V93" s="40" t="s">
        <v>405</v>
      </c>
      <c r="W93" s="73" t="s">
        <v>625</v>
      </c>
      <c r="X93" s="40" t="s">
        <v>472</v>
      </c>
      <c r="Y93" s="72" t="s">
        <v>291</v>
      </c>
      <c r="Z93" s="26">
        <v>2</v>
      </c>
      <c r="AA93" s="42" t="s">
        <v>290</v>
      </c>
      <c r="AB93" s="26">
        <v>4</v>
      </c>
      <c r="AC93" s="40" t="s">
        <v>478</v>
      </c>
      <c r="AD93" s="40">
        <v>42428</v>
      </c>
      <c r="AE93" s="107"/>
    </row>
    <row r="94" spans="1:31" s="25" customFormat="1" ht="41.25" customHeight="1" x14ac:dyDescent="0.2">
      <c r="A94" s="39" t="s">
        <v>178</v>
      </c>
      <c r="B94" s="41" t="s">
        <v>179</v>
      </c>
      <c r="C94" s="31" t="s">
        <v>155</v>
      </c>
      <c r="D94" s="32" t="s">
        <v>12</v>
      </c>
      <c r="E94" s="31" t="s">
        <v>3</v>
      </c>
      <c r="F94" s="28">
        <f t="shared" si="16"/>
        <v>15651680</v>
      </c>
      <c r="G94" s="28">
        <f t="shared" si="31"/>
        <v>5478088</v>
      </c>
      <c r="H94" s="30">
        <v>5478088</v>
      </c>
      <c r="I94" s="30">
        <v>0</v>
      </c>
      <c r="J94" s="30">
        <v>0</v>
      </c>
      <c r="K94" s="29">
        <f t="shared" si="52"/>
        <v>0.35</v>
      </c>
      <c r="L94" s="28">
        <v>10173592</v>
      </c>
      <c r="M94" s="30">
        <v>0</v>
      </c>
      <c r="N94" s="29">
        <f t="shared" si="53"/>
        <v>0</v>
      </c>
      <c r="O94" s="28">
        <v>0</v>
      </c>
      <c r="P94" s="29">
        <f t="shared" si="54"/>
        <v>0</v>
      </c>
      <c r="Q94" s="28">
        <v>10173592</v>
      </c>
      <c r="R94" s="29">
        <f t="shared" si="55"/>
        <v>0.65</v>
      </c>
      <c r="S94" s="40" t="s">
        <v>405</v>
      </c>
      <c r="T94" s="73" t="s">
        <v>612</v>
      </c>
      <c r="U94" s="38"/>
      <c r="V94" s="40" t="s">
        <v>405</v>
      </c>
      <c r="W94" s="73" t="s">
        <v>644</v>
      </c>
      <c r="X94" s="40" t="s">
        <v>472</v>
      </c>
      <c r="Y94" s="19" t="s">
        <v>291</v>
      </c>
      <c r="Z94" s="26">
        <v>5</v>
      </c>
      <c r="AA94" s="42" t="s">
        <v>290</v>
      </c>
      <c r="AB94" s="26">
        <v>4</v>
      </c>
      <c r="AC94" s="40" t="s">
        <v>496</v>
      </c>
      <c r="AD94" s="40">
        <v>42428</v>
      </c>
      <c r="AE94" s="107"/>
    </row>
    <row r="95" spans="1:31" s="25" customFormat="1" ht="39.75" customHeight="1" x14ac:dyDescent="0.2">
      <c r="A95" s="39" t="s">
        <v>180</v>
      </c>
      <c r="B95" s="41" t="s">
        <v>465</v>
      </c>
      <c r="C95" s="31" t="s">
        <v>155</v>
      </c>
      <c r="D95" s="32" t="s">
        <v>12</v>
      </c>
      <c r="E95" s="31" t="s">
        <v>3</v>
      </c>
      <c r="F95" s="28">
        <f t="shared" si="16"/>
        <v>76228329</v>
      </c>
      <c r="G95" s="28">
        <f t="shared" si="31"/>
        <v>26679915</v>
      </c>
      <c r="H95" s="28">
        <v>26679915</v>
      </c>
      <c r="I95" s="30">
        <v>0</v>
      </c>
      <c r="J95" s="30">
        <v>0</v>
      </c>
      <c r="K95" s="29">
        <f t="shared" si="52"/>
        <v>0.34999999803222764</v>
      </c>
      <c r="L95" s="28">
        <v>49548414</v>
      </c>
      <c r="M95" s="30">
        <v>0</v>
      </c>
      <c r="N95" s="29">
        <f t="shared" si="53"/>
        <v>0</v>
      </c>
      <c r="O95" s="28">
        <v>0</v>
      </c>
      <c r="P95" s="29">
        <f t="shared" si="54"/>
        <v>0</v>
      </c>
      <c r="Q95" s="28">
        <v>49548414</v>
      </c>
      <c r="R95" s="29">
        <f t="shared" si="55"/>
        <v>0.65000000196777241</v>
      </c>
      <c r="S95" s="40" t="s">
        <v>405</v>
      </c>
      <c r="T95" s="73" t="s">
        <v>612</v>
      </c>
      <c r="U95" s="38"/>
      <c r="V95" s="40" t="s">
        <v>405</v>
      </c>
      <c r="W95" s="73" t="s">
        <v>644</v>
      </c>
      <c r="X95" s="40" t="s">
        <v>472</v>
      </c>
      <c r="Y95" s="19" t="s">
        <v>291</v>
      </c>
      <c r="Z95" s="26">
        <v>5</v>
      </c>
      <c r="AA95" s="42" t="s">
        <v>290</v>
      </c>
      <c r="AB95" s="26">
        <v>4</v>
      </c>
      <c r="AC95" s="40" t="s">
        <v>496</v>
      </c>
      <c r="AD95" s="40">
        <v>42428</v>
      </c>
      <c r="AE95" s="107"/>
    </row>
    <row r="96" spans="1:31" s="25" customFormat="1" ht="48.75" customHeight="1" x14ac:dyDescent="0.2">
      <c r="A96" s="39" t="s">
        <v>253</v>
      </c>
      <c r="B96" s="41" t="s">
        <v>674</v>
      </c>
      <c r="C96" s="31" t="s">
        <v>155</v>
      </c>
      <c r="D96" s="32" t="s">
        <v>17</v>
      </c>
      <c r="E96" s="31" t="s">
        <v>5</v>
      </c>
      <c r="F96" s="28">
        <f>G96+L96</f>
        <v>34345390</v>
      </c>
      <c r="G96" s="28">
        <f>H96+I96+J96+10722724</f>
        <v>29193581</v>
      </c>
      <c r="H96" s="30">
        <v>0</v>
      </c>
      <c r="I96" s="30">
        <v>0</v>
      </c>
      <c r="J96" s="30">
        <v>18470857</v>
      </c>
      <c r="K96" s="29">
        <f t="shared" si="52"/>
        <v>0.8499999854420055</v>
      </c>
      <c r="L96" s="28">
        <v>5151809</v>
      </c>
      <c r="M96" s="30">
        <v>5151809</v>
      </c>
      <c r="N96" s="29">
        <f t="shared" si="53"/>
        <v>0.15000001455799453</v>
      </c>
      <c r="O96" s="30">
        <v>0</v>
      </c>
      <c r="P96" s="29">
        <f t="shared" si="54"/>
        <v>0</v>
      </c>
      <c r="Q96" s="30">
        <v>0</v>
      </c>
      <c r="R96" s="29">
        <f t="shared" si="55"/>
        <v>0</v>
      </c>
      <c r="S96" s="40" t="s">
        <v>405</v>
      </c>
      <c r="T96" s="73" t="s">
        <v>645</v>
      </c>
      <c r="U96" s="83"/>
      <c r="V96" s="40" t="s">
        <v>405</v>
      </c>
      <c r="W96" s="73" t="s">
        <v>649</v>
      </c>
      <c r="X96" s="40" t="s">
        <v>472</v>
      </c>
      <c r="Y96" s="19" t="s">
        <v>291</v>
      </c>
      <c r="Z96" s="26">
        <v>2</v>
      </c>
      <c r="AA96" s="43" t="s">
        <v>290</v>
      </c>
      <c r="AB96" s="26">
        <v>4</v>
      </c>
      <c r="AC96" s="40" t="s">
        <v>467</v>
      </c>
      <c r="AD96" s="40">
        <v>42430</v>
      </c>
      <c r="AE96" s="107"/>
    </row>
    <row r="97" spans="1:31" s="14" customFormat="1" ht="54" customHeight="1" x14ac:dyDescent="0.2">
      <c r="A97" s="16" t="s">
        <v>43</v>
      </c>
      <c r="B97" s="93" t="s">
        <v>266</v>
      </c>
      <c r="C97" s="31" t="s">
        <v>7</v>
      </c>
      <c r="D97" s="32" t="s">
        <v>12</v>
      </c>
      <c r="E97" s="31" t="s">
        <v>4</v>
      </c>
      <c r="F97" s="28">
        <f t="shared" si="16"/>
        <v>32733629</v>
      </c>
      <c r="G97" s="28">
        <f t="shared" ref="G97" si="57">H97+I97+J97</f>
        <v>27823584</v>
      </c>
      <c r="H97" s="30">
        <v>0</v>
      </c>
      <c r="I97" s="30">
        <v>27823584</v>
      </c>
      <c r="J97" s="30">
        <v>0</v>
      </c>
      <c r="K97" s="29">
        <f t="shared" si="52"/>
        <v>0.84999998014274558</v>
      </c>
      <c r="L97" s="28">
        <f t="shared" ref="L97" si="58">M97+O97+Q97</f>
        <v>4910045</v>
      </c>
      <c r="M97" s="28">
        <v>0</v>
      </c>
      <c r="N97" s="29">
        <f t="shared" si="53"/>
        <v>0</v>
      </c>
      <c r="O97" s="28">
        <v>3273364</v>
      </c>
      <c r="P97" s="29">
        <f t="shared" si="54"/>
        <v>0.10000003360458445</v>
      </c>
      <c r="Q97" s="28">
        <v>1636681</v>
      </c>
      <c r="R97" s="29">
        <f t="shared" si="55"/>
        <v>4.9999986252669999E-2</v>
      </c>
      <c r="S97" s="40" t="s">
        <v>405</v>
      </c>
      <c r="T97" s="73" t="s">
        <v>296</v>
      </c>
      <c r="U97" s="40"/>
      <c r="V97" s="40" t="s">
        <v>405</v>
      </c>
      <c r="W97" s="19" t="s">
        <v>291</v>
      </c>
      <c r="X97" s="40" t="s">
        <v>472</v>
      </c>
      <c r="Y97" s="19" t="s">
        <v>291</v>
      </c>
      <c r="Z97" s="26">
        <v>2</v>
      </c>
      <c r="AA97" s="42" t="s">
        <v>290</v>
      </c>
      <c r="AB97" s="26">
        <v>4</v>
      </c>
      <c r="AC97" s="40" t="s">
        <v>406</v>
      </c>
      <c r="AD97" s="40">
        <v>42429</v>
      </c>
      <c r="AE97" s="107"/>
    </row>
    <row r="98" spans="1:31" s="25" customFormat="1" ht="57.75" customHeight="1" x14ac:dyDescent="0.2">
      <c r="A98" s="40" t="s">
        <v>459</v>
      </c>
      <c r="B98" s="41" t="s">
        <v>460</v>
      </c>
      <c r="C98" s="39" t="s">
        <v>7</v>
      </c>
      <c r="D98" s="13" t="s">
        <v>11</v>
      </c>
      <c r="E98" s="39" t="s">
        <v>4</v>
      </c>
      <c r="F98" s="28">
        <f t="shared" si="16"/>
        <v>8127343</v>
      </c>
      <c r="G98" s="28">
        <f t="shared" si="31"/>
        <v>6908242</v>
      </c>
      <c r="H98" s="76">
        <v>0</v>
      </c>
      <c r="I98" s="76">
        <v>6908242</v>
      </c>
      <c r="J98" s="76">
        <v>0</v>
      </c>
      <c r="K98" s="77">
        <v>0.85</v>
      </c>
      <c r="L98" s="28">
        <f t="shared" si="35"/>
        <v>1219101</v>
      </c>
      <c r="M98" s="76">
        <v>0</v>
      </c>
      <c r="N98" s="29">
        <f t="shared" si="51"/>
        <v>0</v>
      </c>
      <c r="O98" s="76">
        <v>0</v>
      </c>
      <c r="P98" s="29">
        <f t="shared" si="37"/>
        <v>0</v>
      </c>
      <c r="Q98" s="76">
        <v>1219101</v>
      </c>
      <c r="R98" s="29">
        <f t="shared" si="38"/>
        <v>0.14999994463135122</v>
      </c>
      <c r="S98" s="40" t="s">
        <v>406</v>
      </c>
      <c r="T98" s="73" t="s">
        <v>461</v>
      </c>
      <c r="U98" s="81">
        <v>42459</v>
      </c>
      <c r="V98" s="40" t="s">
        <v>403</v>
      </c>
      <c r="W98" s="73" t="s">
        <v>560</v>
      </c>
      <c r="X98" s="40" t="s">
        <v>458</v>
      </c>
      <c r="Y98" s="19" t="s">
        <v>659</v>
      </c>
      <c r="Z98" s="26">
        <v>3</v>
      </c>
      <c r="AA98" s="42" t="s">
        <v>290</v>
      </c>
      <c r="AB98" s="26">
        <v>4</v>
      </c>
      <c r="AC98" s="40" t="s">
        <v>467</v>
      </c>
      <c r="AD98" s="40">
        <v>42582</v>
      </c>
      <c r="AE98" s="107"/>
    </row>
    <row r="99" spans="1:31" s="14" customFormat="1" ht="51" customHeight="1" x14ac:dyDescent="0.2">
      <c r="A99" s="16" t="s">
        <v>107</v>
      </c>
      <c r="B99" s="93" t="s">
        <v>515</v>
      </c>
      <c r="C99" s="31" t="s">
        <v>7</v>
      </c>
      <c r="D99" s="32" t="s">
        <v>17</v>
      </c>
      <c r="E99" s="31" t="s">
        <v>5</v>
      </c>
      <c r="F99" s="28">
        <f t="shared" si="16"/>
        <v>23080688</v>
      </c>
      <c r="G99" s="28">
        <f t="shared" si="31"/>
        <v>19618584</v>
      </c>
      <c r="H99" s="30">
        <v>0</v>
      </c>
      <c r="I99" s="30">
        <v>0</v>
      </c>
      <c r="J99" s="30">
        <v>19618584</v>
      </c>
      <c r="K99" s="29">
        <f t="shared" ref="K99" si="59">G99/F99</f>
        <v>0.84999996533898814</v>
      </c>
      <c r="L99" s="28">
        <f t="shared" si="35"/>
        <v>3462104</v>
      </c>
      <c r="M99" s="30">
        <v>3462104</v>
      </c>
      <c r="N99" s="29">
        <f t="shared" si="51"/>
        <v>0.15000003466101183</v>
      </c>
      <c r="O99" s="30">
        <v>0</v>
      </c>
      <c r="P99" s="29">
        <f t="shared" si="37"/>
        <v>0</v>
      </c>
      <c r="Q99" s="30">
        <v>0</v>
      </c>
      <c r="R99" s="29">
        <f t="shared" si="38"/>
        <v>0</v>
      </c>
      <c r="S99" s="40" t="s">
        <v>516</v>
      </c>
      <c r="T99" s="73" t="s">
        <v>565</v>
      </c>
      <c r="U99" s="38"/>
      <c r="V99" s="40" t="s">
        <v>516</v>
      </c>
      <c r="W99" s="73" t="s">
        <v>560</v>
      </c>
      <c r="X99" s="40" t="s">
        <v>473</v>
      </c>
      <c r="Y99" s="72" t="s">
        <v>659</v>
      </c>
      <c r="Z99" s="40">
        <v>42589</v>
      </c>
      <c r="AA99" s="43" t="s">
        <v>290</v>
      </c>
      <c r="AB99" s="26">
        <v>4</v>
      </c>
      <c r="AC99" s="40" t="s">
        <v>467</v>
      </c>
      <c r="AD99" s="40">
        <v>42551</v>
      </c>
      <c r="AE99" s="107"/>
    </row>
    <row r="100" spans="1:31" s="25" customFormat="1" ht="46.5" customHeight="1" x14ac:dyDescent="0.2">
      <c r="A100" s="16" t="s">
        <v>81</v>
      </c>
      <c r="B100" s="93" t="s">
        <v>115</v>
      </c>
      <c r="C100" s="31" t="s">
        <v>7</v>
      </c>
      <c r="D100" s="32" t="s">
        <v>17</v>
      </c>
      <c r="E100" s="31" t="s">
        <v>5</v>
      </c>
      <c r="F100" s="30">
        <f t="shared" ref="F100:F101" si="60">G100+L100</f>
        <v>39812375</v>
      </c>
      <c r="G100" s="30">
        <v>33840519</v>
      </c>
      <c r="H100" s="30">
        <v>0</v>
      </c>
      <c r="I100" s="30">
        <v>0</v>
      </c>
      <c r="J100" s="30">
        <v>41588653</v>
      </c>
      <c r="K100" s="29">
        <f t="shared" ref="K100:K101" si="61">G100/F100</f>
        <v>0.8500000062794546</v>
      </c>
      <c r="L100" s="28">
        <f>M100</f>
        <v>5971856</v>
      </c>
      <c r="M100" s="30">
        <v>5971856</v>
      </c>
      <c r="N100" s="29">
        <f t="shared" ref="N100:N101" si="62">M100/F100</f>
        <v>0.14999999372054543</v>
      </c>
      <c r="O100" s="30">
        <v>0</v>
      </c>
      <c r="P100" s="29">
        <f t="shared" ref="P100:P101" si="63">O100/F100</f>
        <v>0</v>
      </c>
      <c r="Q100" s="30">
        <v>0</v>
      </c>
      <c r="R100" s="29">
        <f t="shared" ref="R100:R101" si="64">Q100/F100</f>
        <v>0</v>
      </c>
      <c r="S100" s="40" t="s">
        <v>405</v>
      </c>
      <c r="T100" s="73" t="s">
        <v>612</v>
      </c>
      <c r="U100" s="83"/>
      <c r="V100" s="40" t="s">
        <v>405</v>
      </c>
      <c r="W100" s="73" t="s">
        <v>625</v>
      </c>
      <c r="X100" s="40" t="s">
        <v>473</v>
      </c>
      <c r="Y100" s="42" t="s">
        <v>290</v>
      </c>
      <c r="Z100" s="60">
        <v>2</v>
      </c>
      <c r="AA100" s="43" t="s">
        <v>290</v>
      </c>
      <c r="AB100" s="26">
        <v>4</v>
      </c>
      <c r="AC100" s="40" t="s">
        <v>471</v>
      </c>
      <c r="AD100" s="40">
        <v>42428</v>
      </c>
      <c r="AE100" s="107"/>
    </row>
    <row r="101" spans="1:31" s="14" customFormat="1" ht="51.75" customHeight="1" x14ac:dyDescent="0.2">
      <c r="A101" s="16" t="s">
        <v>55</v>
      </c>
      <c r="B101" s="93" t="s">
        <v>96</v>
      </c>
      <c r="C101" s="31" t="s">
        <v>7</v>
      </c>
      <c r="D101" s="32" t="s">
        <v>17</v>
      </c>
      <c r="E101" s="31" t="s">
        <v>4</v>
      </c>
      <c r="F101" s="28">
        <f t="shared" si="60"/>
        <v>14185198</v>
      </c>
      <c r="G101" s="28">
        <f t="shared" ref="G101" si="65">H101+I101+J101</f>
        <v>12057418</v>
      </c>
      <c r="H101" s="30">
        <v>0</v>
      </c>
      <c r="I101" s="30">
        <v>12057418</v>
      </c>
      <c r="J101" s="30">
        <v>0</v>
      </c>
      <c r="K101" s="29">
        <f t="shared" si="61"/>
        <v>0.84999997885119405</v>
      </c>
      <c r="L101" s="28">
        <f t="shared" ref="L101" si="66">M101+O101+Q101</f>
        <v>2127780</v>
      </c>
      <c r="M101" s="30">
        <v>2127780</v>
      </c>
      <c r="N101" s="29">
        <f t="shared" si="62"/>
        <v>0.15000002114880595</v>
      </c>
      <c r="O101" s="30">
        <v>0</v>
      </c>
      <c r="P101" s="29">
        <f t="shared" si="63"/>
        <v>0</v>
      </c>
      <c r="Q101" s="30">
        <v>0</v>
      </c>
      <c r="R101" s="29">
        <f t="shared" si="64"/>
        <v>0</v>
      </c>
      <c r="S101" s="40" t="s">
        <v>403</v>
      </c>
      <c r="T101" s="21" t="s">
        <v>630</v>
      </c>
      <c r="U101" s="83"/>
      <c r="V101" s="40" t="s">
        <v>405</v>
      </c>
      <c r="W101" s="21" t="s">
        <v>630</v>
      </c>
      <c r="X101" s="45" t="s">
        <v>458</v>
      </c>
      <c r="Y101" s="42" t="s">
        <v>290</v>
      </c>
      <c r="Z101" s="26">
        <v>3</v>
      </c>
      <c r="AA101" s="43" t="s">
        <v>290</v>
      </c>
      <c r="AB101" s="26">
        <v>4</v>
      </c>
      <c r="AC101" s="40" t="s">
        <v>467</v>
      </c>
      <c r="AD101" s="40">
        <v>42429</v>
      </c>
      <c r="AE101" s="107"/>
    </row>
    <row r="102" spans="1:31" s="25" customFormat="1" ht="47.25" customHeight="1" x14ac:dyDescent="0.2">
      <c r="A102" s="39" t="s">
        <v>181</v>
      </c>
      <c r="B102" s="41" t="s">
        <v>184</v>
      </c>
      <c r="C102" s="31" t="s">
        <v>7</v>
      </c>
      <c r="D102" s="32" t="s">
        <v>12</v>
      </c>
      <c r="E102" s="31" t="s">
        <v>4</v>
      </c>
      <c r="F102" s="28">
        <f t="shared" ref="F102:F112" si="67">G102+L102</f>
        <v>4000000</v>
      </c>
      <c r="G102" s="28">
        <f t="shared" ref="G102:G112" si="68">H102+I102+J102</f>
        <v>3400000</v>
      </c>
      <c r="H102" s="30">
        <v>0</v>
      </c>
      <c r="I102" s="28">
        <v>3400000</v>
      </c>
      <c r="J102" s="30">
        <v>0</v>
      </c>
      <c r="K102" s="29">
        <f t="shared" si="34"/>
        <v>0.85</v>
      </c>
      <c r="L102" s="28">
        <f t="shared" ref="L102" si="69">M102+O102+Q102</f>
        <v>600000</v>
      </c>
      <c r="M102" s="28">
        <v>0</v>
      </c>
      <c r="N102" s="29">
        <f t="shared" si="51"/>
        <v>0</v>
      </c>
      <c r="O102" s="28">
        <v>600000</v>
      </c>
      <c r="P102" s="29">
        <f t="shared" si="37"/>
        <v>0.15</v>
      </c>
      <c r="Q102" s="30">
        <v>0</v>
      </c>
      <c r="R102" s="29">
        <f t="shared" si="38"/>
        <v>0</v>
      </c>
      <c r="S102" s="40" t="s">
        <v>405</v>
      </c>
      <c r="T102" s="73" t="s">
        <v>296</v>
      </c>
      <c r="U102" s="40"/>
      <c r="V102" s="40" t="s">
        <v>404</v>
      </c>
      <c r="W102" s="73" t="s">
        <v>650</v>
      </c>
      <c r="X102" s="40" t="s">
        <v>458</v>
      </c>
      <c r="Y102" s="42" t="s">
        <v>290</v>
      </c>
      <c r="Z102" s="26">
        <v>2</v>
      </c>
      <c r="AA102" s="42" t="s">
        <v>290</v>
      </c>
      <c r="AB102" s="26">
        <v>4</v>
      </c>
      <c r="AC102" s="40" t="s">
        <v>467</v>
      </c>
      <c r="AD102" s="40">
        <v>42430</v>
      </c>
      <c r="AE102" s="107"/>
    </row>
    <row r="103" spans="1:31" s="14" customFormat="1" ht="50.25" customHeight="1" x14ac:dyDescent="0.2">
      <c r="A103" s="16" t="s">
        <v>54</v>
      </c>
      <c r="B103" s="93" t="s">
        <v>122</v>
      </c>
      <c r="C103" s="31" t="s">
        <v>7</v>
      </c>
      <c r="D103" s="32" t="s">
        <v>18</v>
      </c>
      <c r="E103" s="31" t="s">
        <v>5</v>
      </c>
      <c r="F103" s="28">
        <f t="shared" ref="F103:F104" si="70">G103+L103</f>
        <v>10596211</v>
      </c>
      <c r="G103" s="28">
        <f t="shared" ref="G103:G104" si="71">H103+I103+J103</f>
        <v>9006779</v>
      </c>
      <c r="H103" s="30">
        <v>0</v>
      </c>
      <c r="I103" s="30">
        <v>0</v>
      </c>
      <c r="J103" s="30">
        <v>9006779</v>
      </c>
      <c r="K103" s="29">
        <f t="shared" ref="K103:K104" si="72">G103/F103</f>
        <v>0.84999996696932512</v>
      </c>
      <c r="L103" s="28">
        <f t="shared" ref="L103:L104" si="73">M103+O103+Q103</f>
        <v>1589432</v>
      </c>
      <c r="M103" s="30">
        <v>1589432</v>
      </c>
      <c r="N103" s="29">
        <f t="shared" ref="N103:N104" si="74">M103/F103</f>
        <v>0.15000003303067483</v>
      </c>
      <c r="O103" s="30">
        <v>0</v>
      </c>
      <c r="P103" s="29">
        <f t="shared" ref="P103:P104" si="75">O103/F103</f>
        <v>0</v>
      </c>
      <c r="Q103" s="30">
        <v>0</v>
      </c>
      <c r="R103" s="29">
        <f t="shared" ref="R103:R104" si="76">Q103/F103</f>
        <v>0</v>
      </c>
      <c r="S103" s="40" t="s">
        <v>514</v>
      </c>
      <c r="T103" s="73" t="s">
        <v>646</v>
      </c>
      <c r="U103" s="83"/>
      <c r="V103" s="40" t="s">
        <v>473</v>
      </c>
      <c r="W103" s="73" t="s">
        <v>649</v>
      </c>
      <c r="X103" s="40" t="s">
        <v>410</v>
      </c>
      <c r="Y103" s="42" t="s">
        <v>290</v>
      </c>
      <c r="Z103" s="26">
        <v>2</v>
      </c>
      <c r="AA103" s="42" t="s">
        <v>290</v>
      </c>
      <c r="AB103" s="26">
        <v>4</v>
      </c>
      <c r="AC103" s="40" t="s">
        <v>467</v>
      </c>
      <c r="AD103" s="40">
        <v>42613</v>
      </c>
      <c r="AE103" s="107"/>
    </row>
    <row r="104" spans="1:31" s="14" customFormat="1" ht="39.75" customHeight="1" x14ac:dyDescent="0.2">
      <c r="A104" s="16" t="s">
        <v>49</v>
      </c>
      <c r="B104" s="93" t="s">
        <v>94</v>
      </c>
      <c r="C104" s="31" t="s">
        <v>7</v>
      </c>
      <c r="D104" s="32" t="s">
        <v>16</v>
      </c>
      <c r="E104" s="31" t="s">
        <v>3</v>
      </c>
      <c r="F104" s="28">
        <f t="shared" si="70"/>
        <v>13511489</v>
      </c>
      <c r="G104" s="28">
        <f t="shared" si="71"/>
        <v>11484765</v>
      </c>
      <c r="H104" s="30">
        <v>11484765</v>
      </c>
      <c r="I104" s="30">
        <v>0</v>
      </c>
      <c r="J104" s="30">
        <v>0</v>
      </c>
      <c r="K104" s="29">
        <f t="shared" si="72"/>
        <v>0.84999995189279287</v>
      </c>
      <c r="L104" s="28">
        <f t="shared" si="73"/>
        <v>2026724</v>
      </c>
      <c r="M104" s="30">
        <v>0</v>
      </c>
      <c r="N104" s="29">
        <f t="shared" si="74"/>
        <v>0</v>
      </c>
      <c r="O104" s="30">
        <v>0</v>
      </c>
      <c r="P104" s="29">
        <f t="shared" si="75"/>
        <v>0</v>
      </c>
      <c r="Q104" s="30">
        <v>2026724</v>
      </c>
      <c r="R104" s="29">
        <f t="shared" si="76"/>
        <v>0.15000004810720713</v>
      </c>
      <c r="S104" s="40" t="s">
        <v>213</v>
      </c>
      <c r="T104" s="73" t="s">
        <v>384</v>
      </c>
      <c r="U104" s="82" t="s">
        <v>597</v>
      </c>
      <c r="V104" s="40" t="s">
        <v>404</v>
      </c>
      <c r="W104" s="73" t="s">
        <v>675</v>
      </c>
      <c r="X104" s="40" t="s">
        <v>506</v>
      </c>
      <c r="Y104" s="42" t="s">
        <v>290</v>
      </c>
      <c r="Z104" s="26">
        <v>2</v>
      </c>
      <c r="AA104" s="42" t="s">
        <v>290</v>
      </c>
      <c r="AB104" s="26">
        <v>4</v>
      </c>
      <c r="AC104" s="40" t="s">
        <v>476</v>
      </c>
      <c r="AD104" s="40">
        <v>42551</v>
      </c>
      <c r="AE104" s="107"/>
    </row>
    <row r="105" spans="1:31" s="14" customFormat="1" ht="51.75" customHeight="1" x14ac:dyDescent="0.2">
      <c r="A105" s="16" t="s">
        <v>165</v>
      </c>
      <c r="B105" s="41" t="s">
        <v>231</v>
      </c>
      <c r="C105" s="39" t="s">
        <v>7</v>
      </c>
      <c r="D105" s="13" t="s">
        <v>17</v>
      </c>
      <c r="E105" s="39" t="s">
        <v>4</v>
      </c>
      <c r="F105" s="28">
        <f t="shared" ref="F105:F107" si="77">G105+L105</f>
        <v>115252616</v>
      </c>
      <c r="G105" s="28">
        <f t="shared" ref="G105:G107" si="78">H105+I105+J105</f>
        <v>97964724</v>
      </c>
      <c r="H105" s="28">
        <v>0</v>
      </c>
      <c r="I105" s="28">
        <v>97964724</v>
      </c>
      <c r="J105" s="28">
        <v>0</v>
      </c>
      <c r="K105" s="29">
        <f t="shared" ref="K105:K107" si="79">G105/F105</f>
        <v>0.85000000347063709</v>
      </c>
      <c r="L105" s="28">
        <f t="shared" ref="L105:L107" si="80">M105+O105+Q105</f>
        <v>17287892</v>
      </c>
      <c r="M105" s="28">
        <v>17287892</v>
      </c>
      <c r="N105" s="29">
        <f t="shared" ref="N105:N107" si="81">M105/F105</f>
        <v>0.14999999652936294</v>
      </c>
      <c r="O105" s="28">
        <v>0</v>
      </c>
      <c r="P105" s="29">
        <f t="shared" ref="P105:P107" si="82">O105/F105</f>
        <v>0</v>
      </c>
      <c r="Q105" s="28">
        <v>0</v>
      </c>
      <c r="R105" s="29">
        <f t="shared" ref="R105:R107" si="83">Q105/F105</f>
        <v>0</v>
      </c>
      <c r="S105" s="40" t="s">
        <v>405</v>
      </c>
      <c r="T105" s="73" t="s">
        <v>634</v>
      </c>
      <c r="U105" s="40"/>
      <c r="V105" s="40" t="s">
        <v>510</v>
      </c>
      <c r="W105" s="19" t="s">
        <v>291</v>
      </c>
      <c r="X105" s="40" t="s">
        <v>410</v>
      </c>
      <c r="Y105" s="42" t="s">
        <v>290</v>
      </c>
      <c r="Z105" s="26">
        <v>3</v>
      </c>
      <c r="AA105" s="42" t="s">
        <v>290</v>
      </c>
      <c r="AB105" s="26">
        <v>4</v>
      </c>
      <c r="AC105" s="40" t="s">
        <v>467</v>
      </c>
      <c r="AD105" s="40">
        <v>42429</v>
      </c>
      <c r="AE105" s="107"/>
    </row>
    <row r="106" spans="1:31" s="14" customFormat="1" ht="48.75" customHeight="1" x14ac:dyDescent="0.2">
      <c r="A106" s="16" t="s">
        <v>40</v>
      </c>
      <c r="B106" s="93" t="s">
        <v>88</v>
      </c>
      <c r="C106" s="31" t="s">
        <v>7</v>
      </c>
      <c r="D106" s="32" t="s">
        <v>11</v>
      </c>
      <c r="E106" s="31" t="s">
        <v>3</v>
      </c>
      <c r="F106" s="28">
        <f t="shared" si="77"/>
        <v>38300036</v>
      </c>
      <c r="G106" s="28">
        <f t="shared" si="78"/>
        <v>32555030</v>
      </c>
      <c r="H106" s="30">
        <v>32555030</v>
      </c>
      <c r="I106" s="30">
        <v>0</v>
      </c>
      <c r="J106" s="30">
        <v>0</v>
      </c>
      <c r="K106" s="29">
        <f t="shared" si="79"/>
        <v>0.84999998433421842</v>
      </c>
      <c r="L106" s="28">
        <f t="shared" si="80"/>
        <v>5745006</v>
      </c>
      <c r="M106" s="30">
        <v>5745006</v>
      </c>
      <c r="N106" s="29">
        <f t="shared" si="81"/>
        <v>0.15000001566578161</v>
      </c>
      <c r="O106" s="30">
        <v>0</v>
      </c>
      <c r="P106" s="29">
        <f t="shared" si="82"/>
        <v>0</v>
      </c>
      <c r="Q106" s="30">
        <v>0</v>
      </c>
      <c r="R106" s="29">
        <f t="shared" si="83"/>
        <v>0</v>
      </c>
      <c r="S106" s="40" t="s">
        <v>405</v>
      </c>
      <c r="T106" s="21" t="s">
        <v>630</v>
      </c>
      <c r="U106" s="40"/>
      <c r="V106" s="40" t="s">
        <v>472</v>
      </c>
      <c r="W106" s="19" t="s">
        <v>291</v>
      </c>
      <c r="X106" s="40" t="s">
        <v>477</v>
      </c>
      <c r="Y106" s="42" t="s">
        <v>290</v>
      </c>
      <c r="Z106" s="26">
        <v>2</v>
      </c>
      <c r="AA106" s="42" t="s">
        <v>290</v>
      </c>
      <c r="AB106" s="26">
        <v>4</v>
      </c>
      <c r="AC106" s="40" t="s">
        <v>470</v>
      </c>
      <c r="AD106" s="40">
        <v>42430</v>
      </c>
      <c r="AE106" s="107"/>
    </row>
    <row r="107" spans="1:31" s="25" customFormat="1" ht="34.5" customHeight="1" x14ac:dyDescent="0.2">
      <c r="A107" s="16" t="s">
        <v>168</v>
      </c>
      <c r="B107" s="41" t="s">
        <v>170</v>
      </c>
      <c r="C107" s="39" t="s">
        <v>155</v>
      </c>
      <c r="D107" s="13" t="s">
        <v>11</v>
      </c>
      <c r="E107" s="39" t="s">
        <v>4</v>
      </c>
      <c r="F107" s="28">
        <f t="shared" si="77"/>
        <v>37058823</v>
      </c>
      <c r="G107" s="28">
        <f t="shared" si="78"/>
        <v>31500000</v>
      </c>
      <c r="H107" s="28">
        <v>0</v>
      </c>
      <c r="I107" s="28">
        <v>31500000</v>
      </c>
      <c r="J107" s="28">
        <v>0</v>
      </c>
      <c r="K107" s="29">
        <f t="shared" si="79"/>
        <v>0.85000001214285736</v>
      </c>
      <c r="L107" s="28">
        <f t="shared" si="80"/>
        <v>5558823</v>
      </c>
      <c r="M107" s="28">
        <v>4323529</v>
      </c>
      <c r="N107" s="29">
        <f t="shared" si="81"/>
        <v>0.11666665722222208</v>
      </c>
      <c r="O107" s="28">
        <v>0</v>
      </c>
      <c r="P107" s="29">
        <f t="shared" si="82"/>
        <v>0</v>
      </c>
      <c r="Q107" s="28">
        <v>1235294</v>
      </c>
      <c r="R107" s="29">
        <f t="shared" si="83"/>
        <v>3.3333330634920597E-2</v>
      </c>
      <c r="S107" s="40" t="s">
        <v>405</v>
      </c>
      <c r="T107" s="73" t="s">
        <v>579</v>
      </c>
      <c r="U107" s="38"/>
      <c r="V107" s="40" t="s">
        <v>404</v>
      </c>
      <c r="W107" s="19" t="s">
        <v>291</v>
      </c>
      <c r="X107" s="40" t="s">
        <v>410</v>
      </c>
      <c r="Y107" s="42" t="s">
        <v>290</v>
      </c>
      <c r="Z107" s="26">
        <v>2</v>
      </c>
      <c r="AA107" s="42" t="s">
        <v>290</v>
      </c>
      <c r="AB107" s="26">
        <v>4</v>
      </c>
      <c r="AC107" s="40" t="s">
        <v>467</v>
      </c>
      <c r="AD107" s="40">
        <v>42613</v>
      </c>
      <c r="AE107" s="107"/>
    </row>
    <row r="108" spans="1:31" s="25" customFormat="1" ht="44.25" customHeight="1" x14ac:dyDescent="0.2">
      <c r="A108" s="16" t="s">
        <v>166</v>
      </c>
      <c r="B108" s="41" t="s">
        <v>233</v>
      </c>
      <c r="C108" s="39" t="s">
        <v>7</v>
      </c>
      <c r="D108" s="13" t="s">
        <v>17</v>
      </c>
      <c r="E108" s="39" t="s">
        <v>4</v>
      </c>
      <c r="F108" s="28">
        <f t="shared" si="67"/>
        <v>32552786</v>
      </c>
      <c r="G108" s="28">
        <f t="shared" si="68"/>
        <v>27669868</v>
      </c>
      <c r="H108" s="28">
        <v>0</v>
      </c>
      <c r="I108" s="28">
        <v>27669868</v>
      </c>
      <c r="J108" s="28">
        <v>0</v>
      </c>
      <c r="K108" s="29">
        <f t="shared" si="34"/>
        <v>0.84999999692806627</v>
      </c>
      <c r="L108" s="28">
        <f t="shared" ref="L108:L112" si="84">M108+O108+Q108</f>
        <v>4882918</v>
      </c>
      <c r="M108" s="28">
        <v>4882918</v>
      </c>
      <c r="N108" s="29">
        <f t="shared" si="51"/>
        <v>0.1500000030719337</v>
      </c>
      <c r="O108" s="28">
        <v>0</v>
      </c>
      <c r="P108" s="29">
        <f t="shared" si="37"/>
        <v>0</v>
      </c>
      <c r="Q108" s="28">
        <v>0</v>
      </c>
      <c r="R108" s="29">
        <f t="shared" si="38"/>
        <v>0</v>
      </c>
      <c r="S108" s="40" t="s">
        <v>403</v>
      </c>
      <c r="T108" s="19" t="s">
        <v>291</v>
      </c>
      <c r="U108" s="40"/>
      <c r="V108" s="40" t="s">
        <v>403</v>
      </c>
      <c r="W108" s="19" t="s">
        <v>291</v>
      </c>
      <c r="X108" s="40" t="s">
        <v>458</v>
      </c>
      <c r="Y108" s="42" t="s">
        <v>290</v>
      </c>
      <c r="Z108" s="26">
        <v>2</v>
      </c>
      <c r="AA108" s="42" t="s">
        <v>290</v>
      </c>
      <c r="AB108" s="26">
        <v>4</v>
      </c>
      <c r="AC108" s="40" t="s">
        <v>466</v>
      </c>
      <c r="AD108" s="40">
        <v>42429</v>
      </c>
      <c r="AE108" s="107"/>
    </row>
    <row r="109" spans="1:31" ht="48" customHeight="1" x14ac:dyDescent="0.2">
      <c r="A109" s="16" t="s">
        <v>34</v>
      </c>
      <c r="B109" s="93" t="s">
        <v>103</v>
      </c>
      <c r="C109" s="31" t="s">
        <v>7</v>
      </c>
      <c r="D109" s="32" t="s">
        <v>17</v>
      </c>
      <c r="E109" s="31" t="s">
        <v>4</v>
      </c>
      <c r="F109" s="28">
        <f t="shared" si="67"/>
        <v>44641656</v>
      </c>
      <c r="G109" s="28">
        <f t="shared" si="68"/>
        <v>37945407</v>
      </c>
      <c r="H109" s="30">
        <v>0</v>
      </c>
      <c r="I109" s="101">
        <v>37945407</v>
      </c>
      <c r="J109" s="30">
        <v>0</v>
      </c>
      <c r="K109" s="29">
        <f t="shared" si="34"/>
        <v>0.84999998655963838</v>
      </c>
      <c r="L109" s="28">
        <f t="shared" si="84"/>
        <v>6696249</v>
      </c>
      <c r="M109" s="30">
        <v>6696249</v>
      </c>
      <c r="N109" s="29">
        <f t="shared" si="51"/>
        <v>0.15000001344036162</v>
      </c>
      <c r="O109" s="30">
        <v>0</v>
      </c>
      <c r="P109" s="29">
        <f t="shared" si="37"/>
        <v>0</v>
      </c>
      <c r="Q109" s="30">
        <v>0</v>
      </c>
      <c r="R109" s="29">
        <f t="shared" si="38"/>
        <v>0</v>
      </c>
      <c r="S109" s="40" t="s">
        <v>405</v>
      </c>
      <c r="T109" s="19" t="s">
        <v>291</v>
      </c>
      <c r="U109" s="27"/>
      <c r="V109" s="40" t="s">
        <v>405</v>
      </c>
      <c r="W109" s="19" t="s">
        <v>291</v>
      </c>
      <c r="X109" s="40" t="s">
        <v>410</v>
      </c>
      <c r="Y109" s="42" t="s">
        <v>290</v>
      </c>
      <c r="Z109" s="26">
        <v>2</v>
      </c>
      <c r="AA109" s="43" t="s">
        <v>290</v>
      </c>
      <c r="AB109" s="26">
        <v>4</v>
      </c>
      <c r="AC109" s="40" t="s">
        <v>467</v>
      </c>
      <c r="AD109" s="40">
        <v>42429</v>
      </c>
      <c r="AE109" s="107"/>
    </row>
    <row r="110" spans="1:31" ht="37.5" customHeight="1" x14ac:dyDescent="0.2">
      <c r="A110" s="39" t="s">
        <v>152</v>
      </c>
      <c r="B110" s="41" t="s">
        <v>153</v>
      </c>
      <c r="C110" s="31" t="s">
        <v>7</v>
      </c>
      <c r="D110" s="32" t="s">
        <v>16</v>
      </c>
      <c r="E110" s="31" t="s">
        <v>3</v>
      </c>
      <c r="F110" s="28">
        <f t="shared" si="67"/>
        <v>8345106</v>
      </c>
      <c r="G110" s="28">
        <f t="shared" si="68"/>
        <v>7093340</v>
      </c>
      <c r="H110" s="30">
        <v>7093340</v>
      </c>
      <c r="I110" s="30">
        <v>0</v>
      </c>
      <c r="J110" s="30">
        <v>0</v>
      </c>
      <c r="K110" s="29">
        <f t="shared" si="34"/>
        <v>0.84999998801692878</v>
      </c>
      <c r="L110" s="28">
        <f t="shared" si="84"/>
        <v>1251766</v>
      </c>
      <c r="M110" s="30">
        <v>0</v>
      </c>
      <c r="N110" s="29">
        <f t="shared" si="51"/>
        <v>0</v>
      </c>
      <c r="O110" s="30">
        <v>1251766</v>
      </c>
      <c r="P110" s="29">
        <f t="shared" si="37"/>
        <v>0.15000001198307128</v>
      </c>
      <c r="Q110" s="30">
        <v>0</v>
      </c>
      <c r="R110" s="29">
        <f t="shared" si="38"/>
        <v>0</v>
      </c>
      <c r="S110" s="40" t="s">
        <v>405</v>
      </c>
      <c r="T110" s="19" t="s">
        <v>291</v>
      </c>
      <c r="U110" s="83"/>
      <c r="V110" s="40" t="s">
        <v>404</v>
      </c>
      <c r="W110" s="19" t="s">
        <v>291</v>
      </c>
      <c r="X110" s="40" t="s">
        <v>473</v>
      </c>
      <c r="Y110" s="42" t="s">
        <v>290</v>
      </c>
      <c r="Z110" s="26">
        <v>2</v>
      </c>
      <c r="AA110" s="42" t="s">
        <v>290</v>
      </c>
      <c r="AB110" s="26">
        <v>4</v>
      </c>
      <c r="AC110" s="40" t="s">
        <v>476</v>
      </c>
      <c r="AD110" s="40">
        <v>42430</v>
      </c>
      <c r="AE110" s="107"/>
    </row>
    <row r="111" spans="1:31" ht="36.75" customHeight="1" x14ac:dyDescent="0.2">
      <c r="A111" s="16" t="s">
        <v>101</v>
      </c>
      <c r="B111" s="93" t="s">
        <v>121</v>
      </c>
      <c r="C111" s="31" t="s">
        <v>7</v>
      </c>
      <c r="D111" s="32" t="s">
        <v>19</v>
      </c>
      <c r="E111" s="31" t="s">
        <v>5</v>
      </c>
      <c r="F111" s="28">
        <f t="shared" si="67"/>
        <v>22765950</v>
      </c>
      <c r="G111" s="28">
        <f t="shared" si="68"/>
        <v>19351057</v>
      </c>
      <c r="H111" s="30">
        <v>0</v>
      </c>
      <c r="I111" s="30">
        <v>0</v>
      </c>
      <c r="J111" s="30">
        <v>19351057</v>
      </c>
      <c r="K111" s="29">
        <f t="shared" ref="K111:K112" si="85">G111/F111</f>
        <v>0.84999997803737604</v>
      </c>
      <c r="L111" s="28">
        <f t="shared" si="84"/>
        <v>3414893</v>
      </c>
      <c r="M111" s="30">
        <v>3414893</v>
      </c>
      <c r="N111" s="29">
        <f t="shared" si="51"/>
        <v>0.15000002196262402</v>
      </c>
      <c r="O111" s="30">
        <v>0</v>
      </c>
      <c r="P111" s="29">
        <f t="shared" ref="P111:P112" si="86">O111/F111</f>
        <v>0</v>
      </c>
      <c r="Q111" s="30">
        <v>0</v>
      </c>
      <c r="R111" s="29">
        <f t="shared" ref="R111:R112" si="87">Q111/F111</f>
        <v>0</v>
      </c>
      <c r="S111" s="40" t="s">
        <v>404</v>
      </c>
      <c r="T111" s="19" t="s">
        <v>291</v>
      </c>
      <c r="U111" s="83"/>
      <c r="V111" s="40" t="s">
        <v>404</v>
      </c>
      <c r="W111" s="19" t="s">
        <v>291</v>
      </c>
      <c r="X111" s="40" t="s">
        <v>535</v>
      </c>
      <c r="Y111" s="42" t="s">
        <v>290</v>
      </c>
      <c r="Z111" s="26">
        <v>2</v>
      </c>
      <c r="AA111" s="42" t="s">
        <v>290</v>
      </c>
      <c r="AB111" s="26">
        <v>4</v>
      </c>
      <c r="AC111" s="40" t="s">
        <v>471</v>
      </c>
      <c r="AD111" s="40">
        <v>42551</v>
      </c>
      <c r="AE111" s="107"/>
    </row>
    <row r="112" spans="1:31" s="14" customFormat="1" ht="39" customHeight="1" x14ac:dyDescent="0.2">
      <c r="A112" s="16" t="s">
        <v>100</v>
      </c>
      <c r="B112" s="93" t="s">
        <v>120</v>
      </c>
      <c r="C112" s="31" t="s">
        <v>7</v>
      </c>
      <c r="D112" s="32" t="s">
        <v>19</v>
      </c>
      <c r="E112" s="31" t="s">
        <v>5</v>
      </c>
      <c r="F112" s="28">
        <f t="shared" si="67"/>
        <v>9960103</v>
      </c>
      <c r="G112" s="28">
        <f t="shared" si="68"/>
        <v>8466087</v>
      </c>
      <c r="H112" s="30">
        <v>0</v>
      </c>
      <c r="I112" s="30">
        <v>0</v>
      </c>
      <c r="J112" s="30">
        <v>8466087</v>
      </c>
      <c r="K112" s="29">
        <f t="shared" si="85"/>
        <v>0.84999994477968754</v>
      </c>
      <c r="L112" s="28">
        <f t="shared" si="84"/>
        <v>1494016</v>
      </c>
      <c r="M112" s="30">
        <v>1494016</v>
      </c>
      <c r="N112" s="29">
        <f t="shared" si="51"/>
        <v>0.15000005522031248</v>
      </c>
      <c r="O112" s="30">
        <v>0</v>
      </c>
      <c r="P112" s="29">
        <f t="shared" si="86"/>
        <v>0</v>
      </c>
      <c r="Q112" s="30">
        <v>0</v>
      </c>
      <c r="R112" s="29">
        <f t="shared" si="87"/>
        <v>0</v>
      </c>
      <c r="S112" s="40" t="s">
        <v>404</v>
      </c>
      <c r="T112" s="19" t="s">
        <v>291</v>
      </c>
      <c r="U112" s="27"/>
      <c r="V112" s="40" t="s">
        <v>404</v>
      </c>
      <c r="W112" s="19" t="s">
        <v>291</v>
      </c>
      <c r="X112" s="40" t="s">
        <v>473</v>
      </c>
      <c r="Y112" s="42" t="s">
        <v>290</v>
      </c>
      <c r="Z112" s="26">
        <v>2</v>
      </c>
      <c r="AA112" s="42" t="s">
        <v>290</v>
      </c>
      <c r="AB112" s="26">
        <v>4</v>
      </c>
      <c r="AC112" s="40" t="s">
        <v>471</v>
      </c>
      <c r="AD112" s="40">
        <v>42551</v>
      </c>
      <c r="AE112" s="107"/>
    </row>
    <row r="113" spans="1:31" ht="54" customHeight="1" x14ac:dyDescent="0.2">
      <c r="A113" s="61" t="s">
        <v>454</v>
      </c>
      <c r="B113" s="62" t="s">
        <v>455</v>
      </c>
      <c r="C113" s="64" t="s">
        <v>7</v>
      </c>
      <c r="D113" s="63" t="s">
        <v>17</v>
      </c>
      <c r="E113" s="64" t="s">
        <v>4</v>
      </c>
      <c r="F113" s="46" t="s">
        <v>456</v>
      </c>
      <c r="G113" s="46" t="s">
        <v>456</v>
      </c>
      <c r="H113" s="46">
        <v>0</v>
      </c>
      <c r="I113" s="46" t="s">
        <v>456</v>
      </c>
      <c r="J113" s="46">
        <v>0</v>
      </c>
      <c r="K113" s="47">
        <v>0.85</v>
      </c>
      <c r="L113" s="46" t="s">
        <v>456</v>
      </c>
      <c r="M113" s="46" t="s">
        <v>456</v>
      </c>
      <c r="N113" s="47">
        <v>0.15</v>
      </c>
      <c r="O113" s="46">
        <v>0</v>
      </c>
      <c r="P113" s="47">
        <v>0</v>
      </c>
      <c r="Q113" s="46">
        <v>0</v>
      </c>
      <c r="R113" s="47">
        <v>0</v>
      </c>
      <c r="S113" s="40" t="s">
        <v>404</v>
      </c>
      <c r="T113" s="19" t="s">
        <v>291</v>
      </c>
      <c r="U113" s="40"/>
      <c r="V113" s="40" t="s">
        <v>457</v>
      </c>
      <c r="W113" s="19" t="s">
        <v>291</v>
      </c>
      <c r="X113" s="40" t="s">
        <v>458</v>
      </c>
      <c r="Y113" s="42" t="s">
        <v>290</v>
      </c>
      <c r="Z113" s="26">
        <v>2</v>
      </c>
      <c r="AA113" s="42" t="s">
        <v>290</v>
      </c>
      <c r="AB113" s="26">
        <v>4</v>
      </c>
      <c r="AC113" s="40" t="s">
        <v>466</v>
      </c>
      <c r="AD113" s="40">
        <v>42582</v>
      </c>
      <c r="AE113" s="107"/>
    </row>
    <row r="114" spans="1:31" ht="47.25" customHeight="1" x14ac:dyDescent="0.2">
      <c r="A114" s="16" t="s">
        <v>41</v>
      </c>
      <c r="B114" s="93" t="s">
        <v>89</v>
      </c>
      <c r="C114" s="31" t="s">
        <v>7</v>
      </c>
      <c r="D114" s="32" t="s">
        <v>11</v>
      </c>
      <c r="E114" s="31" t="s">
        <v>3</v>
      </c>
      <c r="F114" s="28">
        <f t="shared" ref="F114:F121" si="88">G114+L114</f>
        <v>62581758</v>
      </c>
      <c r="G114" s="28">
        <f t="shared" ref="G114:G121" si="89">H114+I114+J114</f>
        <v>53194494</v>
      </c>
      <c r="H114" s="30">
        <v>53194494</v>
      </c>
      <c r="I114" s="30">
        <v>0</v>
      </c>
      <c r="J114" s="30">
        <v>0</v>
      </c>
      <c r="K114" s="29">
        <f t="shared" ref="K114:K121" si="90">G114/F114</f>
        <v>0.84999999520627079</v>
      </c>
      <c r="L114" s="28">
        <f t="shared" ref="L114:L121" si="91">M114+O114+Q114</f>
        <v>9387264</v>
      </c>
      <c r="M114" s="30">
        <v>0</v>
      </c>
      <c r="N114" s="29">
        <f t="shared" ref="N114:N121" si="92">M114/F114</f>
        <v>0</v>
      </c>
      <c r="O114" s="30">
        <v>0</v>
      </c>
      <c r="P114" s="29">
        <f t="shared" ref="P114:P121" si="93">O114/F114</f>
        <v>0</v>
      </c>
      <c r="Q114" s="30">
        <v>9387264</v>
      </c>
      <c r="R114" s="29">
        <f t="shared" ref="R114:R121" si="94">Q114/F114</f>
        <v>0.15000000479372919</v>
      </c>
      <c r="S114" s="40" t="s">
        <v>404</v>
      </c>
      <c r="T114" s="19" t="s">
        <v>291</v>
      </c>
      <c r="U114" s="83"/>
      <c r="V114" s="40" t="s">
        <v>472</v>
      </c>
      <c r="W114" s="19" t="s">
        <v>291</v>
      </c>
      <c r="X114" s="40" t="s">
        <v>410</v>
      </c>
      <c r="Y114" s="42" t="s">
        <v>290</v>
      </c>
      <c r="Z114" s="26">
        <v>2</v>
      </c>
      <c r="AA114" s="42" t="s">
        <v>290</v>
      </c>
      <c r="AB114" s="26">
        <v>4</v>
      </c>
      <c r="AC114" s="40" t="s">
        <v>467</v>
      </c>
      <c r="AD114" s="40">
        <v>42613</v>
      </c>
      <c r="AE114" s="107"/>
    </row>
    <row r="115" spans="1:31" s="25" customFormat="1" ht="50.25" customHeight="1" x14ac:dyDescent="0.2">
      <c r="A115" s="16" t="s">
        <v>102</v>
      </c>
      <c r="B115" s="93" t="s">
        <v>84</v>
      </c>
      <c r="C115" s="31" t="s">
        <v>7</v>
      </c>
      <c r="D115" s="32" t="s">
        <v>19</v>
      </c>
      <c r="E115" s="31" t="s">
        <v>4</v>
      </c>
      <c r="F115" s="28">
        <f t="shared" ref="F115" si="95">G115+L115</f>
        <v>178983828</v>
      </c>
      <c r="G115" s="28">
        <f t="shared" ref="G115" si="96">H115+I115+J115</f>
        <v>152136253</v>
      </c>
      <c r="H115" s="30">
        <v>0</v>
      </c>
      <c r="I115" s="30">
        <v>152136253</v>
      </c>
      <c r="J115" s="30">
        <v>0</v>
      </c>
      <c r="K115" s="29">
        <f t="shared" ref="K115" si="97">G115/F115</f>
        <v>0.84999999553032246</v>
      </c>
      <c r="L115" s="28">
        <f t="shared" ref="L115" si="98">M115+O115+Q115</f>
        <v>26847575</v>
      </c>
      <c r="M115" s="30">
        <v>16199965</v>
      </c>
      <c r="N115" s="29">
        <f t="shared" ref="N115" si="99">M115/F115</f>
        <v>9.0510775085221665E-2</v>
      </c>
      <c r="O115" s="30">
        <v>0</v>
      </c>
      <c r="P115" s="29">
        <f t="shared" ref="P115" si="100">O115/F115</f>
        <v>0</v>
      </c>
      <c r="Q115" s="30">
        <v>10647610</v>
      </c>
      <c r="R115" s="29">
        <f t="shared" ref="R115" si="101">Q115/F115</f>
        <v>5.9489229384455895E-2</v>
      </c>
      <c r="S115" s="40" t="s">
        <v>404</v>
      </c>
      <c r="T115" s="19" t="s">
        <v>291</v>
      </c>
      <c r="U115" s="83"/>
      <c r="V115" s="40" t="s">
        <v>404</v>
      </c>
      <c r="W115" s="19" t="s">
        <v>291</v>
      </c>
      <c r="X115" s="40" t="s">
        <v>477</v>
      </c>
      <c r="Y115" s="42" t="s">
        <v>290</v>
      </c>
      <c r="Z115" s="26">
        <v>2</v>
      </c>
      <c r="AA115" s="42" t="s">
        <v>290</v>
      </c>
      <c r="AB115" s="26">
        <v>4</v>
      </c>
      <c r="AC115" s="40" t="s">
        <v>404</v>
      </c>
      <c r="AD115" s="40">
        <v>42643</v>
      </c>
      <c r="AE115" s="107"/>
    </row>
    <row r="116" spans="1:31" ht="37.5" customHeight="1" x14ac:dyDescent="0.2">
      <c r="A116" s="39" t="s">
        <v>200</v>
      </c>
      <c r="B116" s="41" t="s">
        <v>201</v>
      </c>
      <c r="C116" s="31" t="s">
        <v>7</v>
      </c>
      <c r="D116" s="32" t="s">
        <v>16</v>
      </c>
      <c r="E116" s="31" t="s">
        <v>3</v>
      </c>
      <c r="F116" s="28">
        <f t="shared" si="88"/>
        <v>44357210</v>
      </c>
      <c r="G116" s="28">
        <f t="shared" si="89"/>
        <v>37703628</v>
      </c>
      <c r="H116" s="30">
        <v>37703628</v>
      </c>
      <c r="I116" s="30">
        <v>0</v>
      </c>
      <c r="J116" s="30">
        <v>0</v>
      </c>
      <c r="K116" s="29">
        <f t="shared" si="90"/>
        <v>0.84999998872787541</v>
      </c>
      <c r="L116" s="28">
        <f t="shared" si="91"/>
        <v>6653582</v>
      </c>
      <c r="M116" s="28">
        <v>4620148</v>
      </c>
      <c r="N116" s="29">
        <f t="shared" si="92"/>
        <v>0.1041577682636036</v>
      </c>
      <c r="O116" s="28">
        <v>2033434</v>
      </c>
      <c r="P116" s="29">
        <f t="shared" si="93"/>
        <v>4.584224300852105E-2</v>
      </c>
      <c r="Q116" s="30">
        <v>0</v>
      </c>
      <c r="R116" s="29">
        <f t="shared" si="94"/>
        <v>0</v>
      </c>
      <c r="S116" s="40" t="s">
        <v>404</v>
      </c>
      <c r="T116" s="21" t="s">
        <v>631</v>
      </c>
      <c r="U116" s="27"/>
      <c r="V116" s="40" t="s">
        <v>473</v>
      </c>
      <c r="W116" s="42" t="s">
        <v>290</v>
      </c>
      <c r="X116" s="40" t="s">
        <v>410</v>
      </c>
      <c r="Y116" s="42" t="s">
        <v>290</v>
      </c>
      <c r="Z116" s="26">
        <v>2</v>
      </c>
      <c r="AA116" s="42" t="s">
        <v>290</v>
      </c>
      <c r="AB116" s="26">
        <v>4</v>
      </c>
      <c r="AC116" s="40" t="s">
        <v>476</v>
      </c>
      <c r="AD116" s="40">
        <v>42613</v>
      </c>
      <c r="AE116" s="107"/>
    </row>
    <row r="117" spans="1:31" s="25" customFormat="1" ht="40.5" customHeight="1" x14ac:dyDescent="0.2">
      <c r="A117" s="16" t="s">
        <v>167</v>
      </c>
      <c r="B117" s="41" t="s">
        <v>582</v>
      </c>
      <c r="C117" s="39" t="s">
        <v>155</v>
      </c>
      <c r="D117" s="13" t="s">
        <v>11</v>
      </c>
      <c r="E117" s="39" t="s">
        <v>4</v>
      </c>
      <c r="F117" s="28">
        <f>G117+L117</f>
        <v>25018615</v>
      </c>
      <c r="G117" s="28">
        <f>H117+I117+J117</f>
        <v>20014892</v>
      </c>
      <c r="H117" s="28">
        <v>0</v>
      </c>
      <c r="I117" s="28">
        <v>20014892</v>
      </c>
      <c r="J117" s="28">
        <v>0</v>
      </c>
      <c r="K117" s="29">
        <f t="shared" si="90"/>
        <v>0.8</v>
      </c>
      <c r="L117" s="28">
        <f>M117+O117+Q117</f>
        <v>5003723</v>
      </c>
      <c r="M117" s="28">
        <v>0</v>
      </c>
      <c r="N117" s="29">
        <f t="shared" si="92"/>
        <v>0</v>
      </c>
      <c r="O117" s="28">
        <v>0</v>
      </c>
      <c r="P117" s="29">
        <f t="shared" si="93"/>
        <v>0</v>
      </c>
      <c r="Q117" s="28">
        <v>5003723</v>
      </c>
      <c r="R117" s="29">
        <f t="shared" si="94"/>
        <v>0.2</v>
      </c>
      <c r="S117" s="40" t="s">
        <v>212</v>
      </c>
      <c r="T117" s="73" t="s">
        <v>293</v>
      </c>
      <c r="U117" s="40"/>
      <c r="V117" s="40" t="s">
        <v>452</v>
      </c>
      <c r="W117" s="42" t="s">
        <v>290</v>
      </c>
      <c r="X117" s="40" t="s">
        <v>553</v>
      </c>
      <c r="Y117" s="42" t="s">
        <v>290</v>
      </c>
      <c r="Z117" s="40" t="s">
        <v>588</v>
      </c>
      <c r="AA117" s="42" t="s">
        <v>290</v>
      </c>
      <c r="AB117" s="26">
        <v>4</v>
      </c>
      <c r="AC117" s="40" t="s">
        <v>588</v>
      </c>
      <c r="AD117" s="40">
        <v>42766</v>
      </c>
      <c r="AE117" s="107"/>
    </row>
    <row r="118" spans="1:31" s="14" customFormat="1" ht="39.75" customHeight="1" x14ac:dyDescent="0.2">
      <c r="A118" s="39" t="s">
        <v>27</v>
      </c>
      <c r="B118" s="41" t="s">
        <v>24</v>
      </c>
      <c r="C118" s="31" t="s">
        <v>7</v>
      </c>
      <c r="D118" s="32" t="s">
        <v>18</v>
      </c>
      <c r="E118" s="31" t="s">
        <v>4</v>
      </c>
      <c r="F118" s="28">
        <f t="shared" si="88"/>
        <v>44441977</v>
      </c>
      <c r="G118" s="28">
        <f t="shared" si="89"/>
        <v>37775681</v>
      </c>
      <c r="H118" s="30">
        <v>0</v>
      </c>
      <c r="I118" s="30">
        <v>37775681</v>
      </c>
      <c r="J118" s="30">
        <v>0</v>
      </c>
      <c r="K118" s="29">
        <f t="shared" si="90"/>
        <v>0.85000001237568712</v>
      </c>
      <c r="L118" s="28">
        <f t="shared" si="91"/>
        <v>6666296</v>
      </c>
      <c r="M118" s="30">
        <v>4188081</v>
      </c>
      <c r="N118" s="29">
        <f t="shared" si="92"/>
        <v>9.4237054305662413E-2</v>
      </c>
      <c r="O118" s="30">
        <v>2478215</v>
      </c>
      <c r="P118" s="29">
        <f t="shared" si="93"/>
        <v>5.5762933318650516E-2</v>
      </c>
      <c r="Q118" s="30">
        <v>0</v>
      </c>
      <c r="R118" s="29">
        <f t="shared" si="94"/>
        <v>0</v>
      </c>
      <c r="S118" s="40" t="s">
        <v>473</v>
      </c>
      <c r="T118" s="42" t="s">
        <v>290</v>
      </c>
      <c r="U118" s="27"/>
      <c r="V118" s="40" t="s">
        <v>458</v>
      </c>
      <c r="W118" s="42" t="s">
        <v>290</v>
      </c>
      <c r="X118" s="40" t="s">
        <v>477</v>
      </c>
      <c r="Y118" s="42" t="s">
        <v>290</v>
      </c>
      <c r="Z118" s="60">
        <v>2</v>
      </c>
      <c r="AA118" s="42" t="s">
        <v>290</v>
      </c>
      <c r="AB118" s="26">
        <v>4</v>
      </c>
      <c r="AC118" s="40" t="s">
        <v>471</v>
      </c>
      <c r="AD118" s="40">
        <v>42643</v>
      </c>
      <c r="AE118" s="107"/>
    </row>
    <row r="119" spans="1:31" s="14" customFormat="1" ht="60" customHeight="1" x14ac:dyDescent="0.2">
      <c r="A119" s="39" t="s">
        <v>182</v>
      </c>
      <c r="B119" s="41" t="s">
        <v>259</v>
      </c>
      <c r="C119" s="31" t="s">
        <v>7</v>
      </c>
      <c r="D119" s="32" t="s">
        <v>12</v>
      </c>
      <c r="E119" s="31" t="s">
        <v>3</v>
      </c>
      <c r="F119" s="28">
        <f t="shared" si="88"/>
        <v>16643483</v>
      </c>
      <c r="G119" s="28">
        <f t="shared" si="89"/>
        <v>14146960</v>
      </c>
      <c r="H119" s="30">
        <v>14146960</v>
      </c>
      <c r="I119" s="96">
        <v>0</v>
      </c>
      <c r="J119" s="30">
        <v>0</v>
      </c>
      <c r="K119" s="29">
        <f t="shared" si="90"/>
        <v>0.84999996695403235</v>
      </c>
      <c r="L119" s="28">
        <f t="shared" si="91"/>
        <v>2496523</v>
      </c>
      <c r="M119" s="30">
        <v>2496523</v>
      </c>
      <c r="N119" s="29">
        <f t="shared" si="92"/>
        <v>0.1500000330459676</v>
      </c>
      <c r="O119" s="30">
        <v>0</v>
      </c>
      <c r="P119" s="29">
        <f t="shared" si="93"/>
        <v>0</v>
      </c>
      <c r="Q119" s="30">
        <v>0</v>
      </c>
      <c r="R119" s="29">
        <f t="shared" si="94"/>
        <v>0</v>
      </c>
      <c r="S119" s="40" t="s">
        <v>458</v>
      </c>
      <c r="T119" s="42" t="s">
        <v>290</v>
      </c>
      <c r="U119" s="40"/>
      <c r="V119" s="40" t="s">
        <v>458</v>
      </c>
      <c r="W119" s="42" t="s">
        <v>290</v>
      </c>
      <c r="X119" s="44" t="s">
        <v>477</v>
      </c>
      <c r="Y119" s="42" t="s">
        <v>290</v>
      </c>
      <c r="Z119" s="26">
        <v>2</v>
      </c>
      <c r="AA119" s="42" t="s">
        <v>290</v>
      </c>
      <c r="AB119" s="26">
        <v>4</v>
      </c>
      <c r="AC119" s="40" t="s">
        <v>467</v>
      </c>
      <c r="AD119" s="40">
        <v>42643</v>
      </c>
      <c r="AE119" s="107"/>
    </row>
    <row r="120" spans="1:31" s="14" customFormat="1" ht="37.5" customHeight="1" x14ac:dyDescent="0.2">
      <c r="A120" s="39" t="s">
        <v>204</v>
      </c>
      <c r="B120" s="41" t="s">
        <v>91</v>
      </c>
      <c r="C120" s="31" t="s">
        <v>7</v>
      </c>
      <c r="D120" s="32" t="s">
        <v>16</v>
      </c>
      <c r="E120" s="31" t="s">
        <v>3</v>
      </c>
      <c r="F120" s="28">
        <f t="shared" si="88"/>
        <v>14725609</v>
      </c>
      <c r="G120" s="28">
        <f t="shared" si="89"/>
        <v>12516768</v>
      </c>
      <c r="H120" s="30">
        <v>12516768</v>
      </c>
      <c r="I120" s="30">
        <v>0</v>
      </c>
      <c r="J120" s="30">
        <v>0</v>
      </c>
      <c r="K120" s="29">
        <f t="shared" si="90"/>
        <v>0.85000002376811712</v>
      </c>
      <c r="L120" s="28">
        <f t="shared" si="91"/>
        <v>2208841</v>
      </c>
      <c r="M120" s="30">
        <v>0</v>
      </c>
      <c r="N120" s="29">
        <f t="shared" si="92"/>
        <v>0</v>
      </c>
      <c r="O120" s="30">
        <v>2208841</v>
      </c>
      <c r="P120" s="29">
        <f t="shared" si="93"/>
        <v>0.14999997623188283</v>
      </c>
      <c r="Q120" s="30">
        <v>0</v>
      </c>
      <c r="R120" s="29">
        <f t="shared" si="94"/>
        <v>0</v>
      </c>
      <c r="S120" s="40" t="s">
        <v>458</v>
      </c>
      <c r="T120" s="42" t="s">
        <v>290</v>
      </c>
      <c r="U120" s="82" t="s">
        <v>593</v>
      </c>
      <c r="V120" s="40" t="s">
        <v>410</v>
      </c>
      <c r="W120" s="42" t="s">
        <v>290</v>
      </c>
      <c r="X120" s="40" t="s">
        <v>477</v>
      </c>
      <c r="Y120" s="42" t="s">
        <v>290</v>
      </c>
      <c r="Z120" s="26">
        <v>2</v>
      </c>
      <c r="AA120" s="42" t="s">
        <v>290</v>
      </c>
      <c r="AB120" s="26">
        <v>4</v>
      </c>
      <c r="AC120" s="40" t="s">
        <v>471</v>
      </c>
      <c r="AD120" s="40">
        <v>42643</v>
      </c>
      <c r="AE120" s="107"/>
    </row>
    <row r="121" spans="1:31" s="14" customFormat="1" ht="40.5" customHeight="1" x14ac:dyDescent="0.2">
      <c r="A121" s="39" t="s">
        <v>195</v>
      </c>
      <c r="B121" s="41" t="s">
        <v>196</v>
      </c>
      <c r="C121" s="31" t="s">
        <v>7</v>
      </c>
      <c r="D121" s="32" t="s">
        <v>16</v>
      </c>
      <c r="E121" s="31" t="s">
        <v>3</v>
      </c>
      <c r="F121" s="28">
        <f t="shared" si="88"/>
        <v>407810999</v>
      </c>
      <c r="G121" s="28">
        <f t="shared" si="89"/>
        <v>346639348</v>
      </c>
      <c r="H121" s="30">
        <v>346639348</v>
      </c>
      <c r="I121" s="30">
        <v>0</v>
      </c>
      <c r="J121" s="30">
        <v>0</v>
      </c>
      <c r="K121" s="29">
        <f t="shared" si="90"/>
        <v>0.84999999718006625</v>
      </c>
      <c r="L121" s="28">
        <f t="shared" si="91"/>
        <v>61171651</v>
      </c>
      <c r="M121" s="30">
        <v>0</v>
      </c>
      <c r="N121" s="29">
        <f t="shared" si="92"/>
        <v>0</v>
      </c>
      <c r="O121" s="30">
        <v>0</v>
      </c>
      <c r="P121" s="29">
        <f t="shared" si="93"/>
        <v>0</v>
      </c>
      <c r="Q121" s="30">
        <v>61171651</v>
      </c>
      <c r="R121" s="29">
        <f t="shared" si="94"/>
        <v>0.15000000281993375</v>
      </c>
      <c r="S121" s="40" t="s">
        <v>503</v>
      </c>
      <c r="T121" s="42" t="s">
        <v>290</v>
      </c>
      <c r="U121" s="27"/>
      <c r="V121" s="40" t="s">
        <v>505</v>
      </c>
      <c r="W121" s="42" t="s">
        <v>290</v>
      </c>
      <c r="X121" s="40" t="s">
        <v>452</v>
      </c>
      <c r="Y121" s="42" t="s">
        <v>290</v>
      </c>
      <c r="Z121" s="26">
        <v>2</v>
      </c>
      <c r="AA121" s="42" t="s">
        <v>290</v>
      </c>
      <c r="AB121" s="26" t="s">
        <v>534</v>
      </c>
      <c r="AC121" s="40" t="s">
        <v>476</v>
      </c>
      <c r="AD121" s="40">
        <v>42674</v>
      </c>
      <c r="AE121" s="107"/>
    </row>
    <row r="122" spans="1:31" ht="45.75" customHeight="1" x14ac:dyDescent="0.2">
      <c r="A122" s="39" t="s">
        <v>177</v>
      </c>
      <c r="B122" s="41" t="s">
        <v>237</v>
      </c>
      <c r="C122" s="39" t="s">
        <v>7</v>
      </c>
      <c r="D122" s="13" t="s">
        <v>11</v>
      </c>
      <c r="E122" s="39" t="s">
        <v>4</v>
      </c>
      <c r="F122" s="28">
        <f>G122+L122</f>
        <v>15784135</v>
      </c>
      <c r="G122" s="28">
        <f>H122+I122+J122</f>
        <v>13416515</v>
      </c>
      <c r="H122" s="28">
        <v>0</v>
      </c>
      <c r="I122" s="28">
        <v>13416515</v>
      </c>
      <c r="J122" s="28">
        <v>0</v>
      </c>
      <c r="K122" s="29">
        <f t="shared" ref="K122:K127" si="102">G122/F122</f>
        <v>0.85000001583868867</v>
      </c>
      <c r="L122" s="28">
        <f>M122+O122+Q122</f>
        <v>2367620</v>
      </c>
      <c r="M122" s="28">
        <v>2367620</v>
      </c>
      <c r="N122" s="29">
        <f t="shared" ref="N122:N127" si="103">M122/F122</f>
        <v>0.14999998416131133</v>
      </c>
      <c r="O122" s="28">
        <v>0</v>
      </c>
      <c r="P122" s="29">
        <f t="shared" ref="P122:P127" si="104">O122/F122</f>
        <v>0</v>
      </c>
      <c r="Q122" s="28">
        <v>0</v>
      </c>
      <c r="R122" s="29">
        <f t="shared" ref="R122:R127" si="105">Q122/F122</f>
        <v>0</v>
      </c>
      <c r="S122" s="40" t="s">
        <v>65</v>
      </c>
      <c r="T122" s="40" t="s">
        <v>65</v>
      </c>
      <c r="U122" s="40" t="s">
        <v>65</v>
      </c>
      <c r="V122" s="40" t="s">
        <v>403</v>
      </c>
      <c r="W122" s="19" t="s">
        <v>291</v>
      </c>
      <c r="X122" s="40" t="s">
        <v>553</v>
      </c>
      <c r="Y122" s="42" t="s">
        <v>290</v>
      </c>
      <c r="Z122" s="26">
        <v>2</v>
      </c>
      <c r="AA122" s="42" t="s">
        <v>290</v>
      </c>
      <c r="AB122" s="26">
        <v>6</v>
      </c>
      <c r="AC122" s="40" t="s">
        <v>555</v>
      </c>
      <c r="AD122" s="40">
        <v>42766</v>
      </c>
      <c r="AE122" s="107"/>
    </row>
    <row r="123" spans="1:31" s="14" customFormat="1" ht="56.25" customHeight="1" x14ac:dyDescent="0.2">
      <c r="A123" s="16" t="s">
        <v>163</v>
      </c>
      <c r="B123" s="41" t="s">
        <v>164</v>
      </c>
      <c r="C123" s="39" t="s">
        <v>155</v>
      </c>
      <c r="D123" s="13" t="s">
        <v>17</v>
      </c>
      <c r="E123" s="39" t="s">
        <v>4</v>
      </c>
      <c r="F123" s="28">
        <f>G123+L123</f>
        <v>34000000</v>
      </c>
      <c r="G123" s="28">
        <f>H123+I123+J123</f>
        <v>28900000</v>
      </c>
      <c r="H123" s="28">
        <v>0</v>
      </c>
      <c r="I123" s="28">
        <v>28900000</v>
      </c>
      <c r="J123" s="28">
        <v>0</v>
      </c>
      <c r="K123" s="29">
        <f t="shared" si="102"/>
        <v>0.85</v>
      </c>
      <c r="L123" s="28">
        <f>M123+O123+Q123</f>
        <v>5100000</v>
      </c>
      <c r="M123" s="28">
        <v>1972000</v>
      </c>
      <c r="N123" s="29">
        <f t="shared" si="103"/>
        <v>5.8000000000000003E-2</v>
      </c>
      <c r="O123" s="28">
        <v>0</v>
      </c>
      <c r="P123" s="29">
        <f t="shared" si="104"/>
        <v>0</v>
      </c>
      <c r="Q123" s="28">
        <v>3128000</v>
      </c>
      <c r="R123" s="29">
        <f t="shared" si="105"/>
        <v>9.1999999999999998E-2</v>
      </c>
      <c r="S123" s="40" t="s">
        <v>410</v>
      </c>
      <c r="T123" s="42" t="s">
        <v>290</v>
      </c>
      <c r="U123" s="40"/>
      <c r="V123" s="40" t="s">
        <v>511</v>
      </c>
      <c r="W123" s="42" t="s">
        <v>290</v>
      </c>
      <c r="X123" s="40" t="s">
        <v>512</v>
      </c>
      <c r="Y123" s="42" t="s">
        <v>290</v>
      </c>
      <c r="Z123" s="26">
        <v>2</v>
      </c>
      <c r="AA123" s="42" t="s">
        <v>290</v>
      </c>
      <c r="AB123" s="26">
        <v>4</v>
      </c>
      <c r="AC123" s="40" t="s">
        <v>467</v>
      </c>
      <c r="AD123" s="40">
        <v>42825</v>
      </c>
      <c r="AE123" s="107"/>
    </row>
    <row r="124" spans="1:31" s="14" customFormat="1" ht="36" customHeight="1" x14ac:dyDescent="0.2">
      <c r="A124" s="39" t="s">
        <v>239</v>
      </c>
      <c r="B124" s="41" t="s">
        <v>289</v>
      </c>
      <c r="C124" s="31" t="s">
        <v>7</v>
      </c>
      <c r="D124" s="32" t="s">
        <v>17</v>
      </c>
      <c r="E124" s="31" t="s">
        <v>5</v>
      </c>
      <c r="F124" s="30">
        <f>G124+L124</f>
        <v>4874359</v>
      </c>
      <c r="G124" s="28">
        <f>H124+I124+J124</f>
        <v>4092205</v>
      </c>
      <c r="H124" s="30">
        <v>0</v>
      </c>
      <c r="I124" s="30">
        <v>0</v>
      </c>
      <c r="J124" s="30">
        <v>4092205</v>
      </c>
      <c r="K124" s="29">
        <f t="shared" si="102"/>
        <v>0.83953705502610698</v>
      </c>
      <c r="L124" s="28">
        <f>M124+O124+Q124</f>
        <v>782154</v>
      </c>
      <c r="M124" s="28">
        <v>782154</v>
      </c>
      <c r="N124" s="29">
        <f t="shared" si="103"/>
        <v>0.16046294497389299</v>
      </c>
      <c r="O124" s="30">
        <v>0</v>
      </c>
      <c r="P124" s="29">
        <f t="shared" si="104"/>
        <v>0</v>
      </c>
      <c r="Q124" s="30">
        <v>0</v>
      </c>
      <c r="R124" s="29">
        <f t="shared" si="105"/>
        <v>0</v>
      </c>
      <c r="S124" s="94" t="s">
        <v>154</v>
      </c>
      <c r="T124" s="43" t="s">
        <v>290</v>
      </c>
      <c r="U124" s="83"/>
      <c r="V124" s="94" t="s">
        <v>154</v>
      </c>
      <c r="W124" s="43" t="s">
        <v>290</v>
      </c>
      <c r="X124" s="94" t="s">
        <v>149</v>
      </c>
      <c r="Y124" s="42" t="s">
        <v>290</v>
      </c>
      <c r="Z124" s="26">
        <v>2</v>
      </c>
      <c r="AA124" s="43" t="s">
        <v>290</v>
      </c>
      <c r="AB124" s="26">
        <v>4</v>
      </c>
      <c r="AC124" s="40" t="s">
        <v>471</v>
      </c>
      <c r="AD124" s="40">
        <v>42825</v>
      </c>
      <c r="AE124" s="107"/>
    </row>
    <row r="125" spans="1:31" ht="43.5" customHeight="1" x14ac:dyDescent="0.2">
      <c r="A125" s="39" t="s">
        <v>551</v>
      </c>
      <c r="B125" s="41" t="s">
        <v>552</v>
      </c>
      <c r="C125" s="31" t="s">
        <v>155</v>
      </c>
      <c r="D125" s="32" t="s">
        <v>12</v>
      </c>
      <c r="E125" s="31" t="s">
        <v>3</v>
      </c>
      <c r="F125" s="28">
        <v>26240711</v>
      </c>
      <c r="G125" s="28">
        <v>9184249</v>
      </c>
      <c r="H125" s="28">
        <v>9184249</v>
      </c>
      <c r="I125" s="30">
        <v>0</v>
      </c>
      <c r="J125" s="30">
        <v>0</v>
      </c>
      <c r="K125" s="29">
        <f t="shared" si="102"/>
        <v>0.35000000571630852</v>
      </c>
      <c r="L125" s="28">
        <v>17056462</v>
      </c>
      <c r="M125" s="30">
        <v>0</v>
      </c>
      <c r="N125" s="29">
        <f t="shared" si="103"/>
        <v>0</v>
      </c>
      <c r="O125" s="28">
        <v>0</v>
      </c>
      <c r="P125" s="29">
        <f t="shared" si="104"/>
        <v>0</v>
      </c>
      <c r="Q125" s="28">
        <v>17056462</v>
      </c>
      <c r="R125" s="29">
        <f t="shared" si="105"/>
        <v>0.64999999428369148</v>
      </c>
      <c r="S125" s="40" t="s">
        <v>452</v>
      </c>
      <c r="T125" s="42" t="s">
        <v>290</v>
      </c>
      <c r="U125" s="40"/>
      <c r="V125" s="40" t="s">
        <v>452</v>
      </c>
      <c r="W125" s="42" t="s">
        <v>290</v>
      </c>
      <c r="X125" s="40" t="s">
        <v>149</v>
      </c>
      <c r="Y125" s="42" t="s">
        <v>290</v>
      </c>
      <c r="Z125" s="26">
        <v>5</v>
      </c>
      <c r="AA125" s="42" t="s">
        <v>290</v>
      </c>
      <c r="AB125" s="26">
        <v>4</v>
      </c>
      <c r="AC125" s="40" t="s">
        <v>149</v>
      </c>
      <c r="AD125" s="40">
        <v>42825</v>
      </c>
      <c r="AE125" s="107"/>
    </row>
    <row r="126" spans="1:31" s="14" customFormat="1" ht="39" customHeight="1" x14ac:dyDescent="0.2">
      <c r="A126" s="16" t="s">
        <v>33</v>
      </c>
      <c r="B126" s="93" t="s">
        <v>272</v>
      </c>
      <c r="C126" s="31" t="s">
        <v>155</v>
      </c>
      <c r="D126" s="32" t="s">
        <v>17</v>
      </c>
      <c r="E126" s="31" t="s">
        <v>5</v>
      </c>
      <c r="F126" s="28">
        <f>G126+L126</f>
        <v>5407500</v>
      </c>
      <c r="G126" s="28">
        <f>H126+I126+J126</f>
        <v>4596375</v>
      </c>
      <c r="H126" s="30">
        <v>0</v>
      </c>
      <c r="I126" s="30">
        <v>0</v>
      </c>
      <c r="J126" s="28">
        <v>4596375</v>
      </c>
      <c r="K126" s="29">
        <f t="shared" si="102"/>
        <v>0.85</v>
      </c>
      <c r="L126" s="28">
        <f>M126+O126+Q126</f>
        <v>811125</v>
      </c>
      <c r="M126" s="28">
        <v>811125</v>
      </c>
      <c r="N126" s="29">
        <f t="shared" si="103"/>
        <v>0.15</v>
      </c>
      <c r="O126" s="30">
        <v>0</v>
      </c>
      <c r="P126" s="29">
        <f t="shared" si="104"/>
        <v>0</v>
      </c>
      <c r="Q126" s="30">
        <v>0</v>
      </c>
      <c r="R126" s="29">
        <f t="shared" si="105"/>
        <v>0</v>
      </c>
      <c r="S126" s="94" t="s">
        <v>149</v>
      </c>
      <c r="T126" s="43" t="s">
        <v>290</v>
      </c>
      <c r="U126" s="27"/>
      <c r="V126" s="94" t="s">
        <v>149</v>
      </c>
      <c r="W126" s="43" t="s">
        <v>290</v>
      </c>
      <c r="X126" s="94" t="s">
        <v>156</v>
      </c>
      <c r="Y126" s="42" t="s">
        <v>290</v>
      </c>
      <c r="Z126" s="60">
        <v>2</v>
      </c>
      <c r="AA126" s="43" t="s">
        <v>290</v>
      </c>
      <c r="AB126" s="26">
        <v>4</v>
      </c>
      <c r="AC126" s="40" t="s">
        <v>471</v>
      </c>
      <c r="AD126" s="40">
        <v>42916</v>
      </c>
      <c r="AE126" s="107"/>
    </row>
    <row r="127" spans="1:31" s="14" customFormat="1" ht="31.5" customHeight="1" x14ac:dyDescent="0.2">
      <c r="A127" s="102" t="s">
        <v>33</v>
      </c>
      <c r="B127" s="103" t="s">
        <v>273</v>
      </c>
      <c r="C127" s="31" t="s">
        <v>155</v>
      </c>
      <c r="D127" s="32" t="s">
        <v>17</v>
      </c>
      <c r="E127" s="31" t="s">
        <v>5</v>
      </c>
      <c r="F127" s="28">
        <f t="shared" ref="F127:F130" si="106">G127+L127</f>
        <v>5407500</v>
      </c>
      <c r="G127" s="28">
        <v>4596375</v>
      </c>
      <c r="H127" s="30">
        <v>0</v>
      </c>
      <c r="I127" s="30">
        <v>0</v>
      </c>
      <c r="J127" s="28">
        <v>4596375</v>
      </c>
      <c r="K127" s="29">
        <f t="shared" si="102"/>
        <v>0.85</v>
      </c>
      <c r="L127" s="28">
        <f>M127</f>
        <v>811125</v>
      </c>
      <c r="M127" s="28">
        <v>811125</v>
      </c>
      <c r="N127" s="29">
        <f t="shared" si="103"/>
        <v>0.15</v>
      </c>
      <c r="O127" s="30">
        <v>0</v>
      </c>
      <c r="P127" s="29">
        <f t="shared" si="104"/>
        <v>0</v>
      </c>
      <c r="Q127" s="30">
        <v>0</v>
      </c>
      <c r="R127" s="29">
        <f t="shared" si="105"/>
        <v>0</v>
      </c>
      <c r="S127" s="94" t="s">
        <v>149</v>
      </c>
      <c r="T127" s="43" t="s">
        <v>290</v>
      </c>
      <c r="U127" s="27"/>
      <c r="V127" s="94" t="s">
        <v>149</v>
      </c>
      <c r="W127" s="43" t="s">
        <v>290</v>
      </c>
      <c r="X127" s="94" t="s">
        <v>156</v>
      </c>
      <c r="Y127" s="42" t="s">
        <v>290</v>
      </c>
      <c r="Z127" s="60">
        <v>2</v>
      </c>
      <c r="AA127" s="43" t="s">
        <v>290</v>
      </c>
      <c r="AB127" s="26">
        <v>4</v>
      </c>
      <c r="AC127" s="40" t="s">
        <v>471</v>
      </c>
      <c r="AD127" s="40">
        <v>42916</v>
      </c>
      <c r="AE127" s="107"/>
    </row>
    <row r="128" spans="1:31" ht="39.75" customHeight="1" x14ac:dyDescent="0.2">
      <c r="A128" s="16" t="s">
        <v>67</v>
      </c>
      <c r="B128" s="93" t="s">
        <v>274</v>
      </c>
      <c r="C128" s="31" t="s">
        <v>155</v>
      </c>
      <c r="D128" s="32" t="s">
        <v>17</v>
      </c>
      <c r="E128" s="31" t="s">
        <v>5</v>
      </c>
      <c r="F128" s="31">
        <f t="shared" si="106"/>
        <v>11446897</v>
      </c>
      <c r="G128" s="28">
        <f>H128+I128+J128</f>
        <v>9729862</v>
      </c>
      <c r="H128" s="30">
        <v>0</v>
      </c>
      <c r="I128" s="30">
        <v>0</v>
      </c>
      <c r="J128" s="30">
        <v>9729862</v>
      </c>
      <c r="K128" s="29">
        <f>G128/F128</f>
        <v>0.84999996068803629</v>
      </c>
      <c r="L128" s="28">
        <f t="shared" ref="L128:L133" si="107">M128+O128+Q128</f>
        <v>1717035</v>
      </c>
      <c r="M128" s="30">
        <v>1717035</v>
      </c>
      <c r="N128" s="29">
        <f>M128/F128</f>
        <v>0.15000003931196376</v>
      </c>
      <c r="O128" s="30">
        <v>0</v>
      </c>
      <c r="P128" s="29">
        <f>O128/F128</f>
        <v>0</v>
      </c>
      <c r="Q128" s="30">
        <v>0</v>
      </c>
      <c r="R128" s="29">
        <f>Q128/F128</f>
        <v>0</v>
      </c>
      <c r="S128" s="94" t="s">
        <v>149</v>
      </c>
      <c r="T128" s="43" t="s">
        <v>290</v>
      </c>
      <c r="U128" s="83"/>
      <c r="V128" s="94" t="s">
        <v>149</v>
      </c>
      <c r="W128" s="43" t="s">
        <v>290</v>
      </c>
      <c r="X128" s="94" t="s">
        <v>156</v>
      </c>
      <c r="Y128" s="42" t="s">
        <v>290</v>
      </c>
      <c r="Z128" s="60">
        <v>2</v>
      </c>
      <c r="AA128" s="43" t="s">
        <v>290</v>
      </c>
      <c r="AB128" s="26">
        <v>4</v>
      </c>
      <c r="AC128" s="40" t="s">
        <v>471</v>
      </c>
      <c r="AD128" s="40">
        <v>42916</v>
      </c>
      <c r="AE128" s="107"/>
    </row>
    <row r="129" spans="1:31" s="14" customFormat="1" ht="39" customHeight="1" x14ac:dyDescent="0.2">
      <c r="A129" s="102" t="s">
        <v>67</v>
      </c>
      <c r="B129" s="103" t="s">
        <v>275</v>
      </c>
      <c r="C129" s="31" t="s">
        <v>155</v>
      </c>
      <c r="D129" s="32" t="s">
        <v>17</v>
      </c>
      <c r="E129" s="31" t="s">
        <v>5</v>
      </c>
      <c r="F129" s="31">
        <f t="shared" si="106"/>
        <v>11446895</v>
      </c>
      <c r="G129" s="28">
        <v>9729861</v>
      </c>
      <c r="H129" s="30">
        <v>0</v>
      </c>
      <c r="I129" s="30">
        <v>0</v>
      </c>
      <c r="J129" s="30">
        <v>9729861</v>
      </c>
      <c r="K129" s="29">
        <f t="shared" ref="K129:K130" si="108">G129/F129</f>
        <v>0.85000002183998369</v>
      </c>
      <c r="L129" s="28">
        <f t="shared" si="107"/>
        <v>1717034</v>
      </c>
      <c r="M129" s="30">
        <v>1717034</v>
      </c>
      <c r="N129" s="29">
        <f t="shared" ref="N129:N130" si="109">M129/F129</f>
        <v>0.14999997816001631</v>
      </c>
      <c r="O129" s="30">
        <v>0</v>
      </c>
      <c r="P129" s="29">
        <f t="shared" ref="P129:P130" si="110">O129/F129</f>
        <v>0</v>
      </c>
      <c r="Q129" s="30">
        <v>0</v>
      </c>
      <c r="R129" s="29">
        <f t="shared" ref="R129:R130" si="111">Q129/F129</f>
        <v>0</v>
      </c>
      <c r="S129" s="94" t="s">
        <v>149</v>
      </c>
      <c r="T129" s="43" t="s">
        <v>290</v>
      </c>
      <c r="U129" s="83"/>
      <c r="V129" s="94" t="s">
        <v>149</v>
      </c>
      <c r="W129" s="43" t="s">
        <v>290</v>
      </c>
      <c r="X129" s="94" t="s">
        <v>156</v>
      </c>
      <c r="Y129" s="42" t="s">
        <v>290</v>
      </c>
      <c r="Z129" s="60">
        <v>2</v>
      </c>
      <c r="AA129" s="43" t="s">
        <v>290</v>
      </c>
      <c r="AB129" s="26">
        <v>4</v>
      </c>
      <c r="AC129" s="40" t="s">
        <v>471</v>
      </c>
      <c r="AD129" s="40">
        <v>42916</v>
      </c>
      <c r="AE129" s="107"/>
    </row>
    <row r="130" spans="1:31" ht="42" customHeight="1" x14ac:dyDescent="0.2">
      <c r="A130" s="102" t="s">
        <v>67</v>
      </c>
      <c r="B130" s="103" t="s">
        <v>276</v>
      </c>
      <c r="C130" s="31" t="s">
        <v>155</v>
      </c>
      <c r="D130" s="32" t="s">
        <v>17</v>
      </c>
      <c r="E130" s="31" t="s">
        <v>5</v>
      </c>
      <c r="F130" s="31">
        <f t="shared" si="106"/>
        <v>11446893</v>
      </c>
      <c r="G130" s="28">
        <v>9729860</v>
      </c>
      <c r="H130" s="30">
        <v>0</v>
      </c>
      <c r="I130" s="30">
        <v>0</v>
      </c>
      <c r="J130" s="30">
        <v>9729860</v>
      </c>
      <c r="K130" s="29">
        <f t="shared" si="108"/>
        <v>0.85000008299195251</v>
      </c>
      <c r="L130" s="28">
        <f t="shared" si="107"/>
        <v>1717033</v>
      </c>
      <c r="M130" s="30">
        <v>1717033</v>
      </c>
      <c r="N130" s="29">
        <f t="shared" si="109"/>
        <v>0.14999991700804752</v>
      </c>
      <c r="O130" s="30">
        <v>0</v>
      </c>
      <c r="P130" s="29">
        <f t="shared" si="110"/>
        <v>0</v>
      </c>
      <c r="Q130" s="30">
        <v>0</v>
      </c>
      <c r="R130" s="29">
        <f t="shared" si="111"/>
        <v>0</v>
      </c>
      <c r="S130" s="94" t="s">
        <v>149</v>
      </c>
      <c r="T130" s="43" t="s">
        <v>290</v>
      </c>
      <c r="U130" s="83"/>
      <c r="V130" s="94" t="s">
        <v>149</v>
      </c>
      <c r="W130" s="43" t="s">
        <v>290</v>
      </c>
      <c r="X130" s="94" t="s">
        <v>156</v>
      </c>
      <c r="Y130" s="42" t="s">
        <v>290</v>
      </c>
      <c r="Z130" s="60">
        <v>2</v>
      </c>
      <c r="AA130" s="43" t="s">
        <v>290</v>
      </c>
      <c r="AB130" s="26">
        <v>4</v>
      </c>
      <c r="AC130" s="40" t="s">
        <v>471</v>
      </c>
      <c r="AD130" s="40">
        <v>42916</v>
      </c>
      <c r="AE130" s="107"/>
    </row>
    <row r="131" spans="1:31" ht="45.75" customHeight="1" x14ac:dyDescent="0.2">
      <c r="A131" s="104" t="s">
        <v>104</v>
      </c>
      <c r="B131" s="105" t="s">
        <v>113</v>
      </c>
      <c r="C131" s="31" t="s">
        <v>155</v>
      </c>
      <c r="D131" s="32" t="s">
        <v>17</v>
      </c>
      <c r="E131" s="31" t="s">
        <v>5</v>
      </c>
      <c r="F131" s="28">
        <f>G131+L131</f>
        <v>20000000</v>
      </c>
      <c r="G131" s="28">
        <f>H131+I131+J131</f>
        <v>17000000</v>
      </c>
      <c r="H131" s="30">
        <v>0</v>
      </c>
      <c r="I131" s="30">
        <v>0</v>
      </c>
      <c r="J131" s="28">
        <v>17000000</v>
      </c>
      <c r="K131" s="29">
        <f t="shared" ref="K131:K139" si="112">G131/F131</f>
        <v>0.85</v>
      </c>
      <c r="L131" s="28">
        <f t="shared" si="107"/>
        <v>3000000</v>
      </c>
      <c r="M131" s="28">
        <v>3000000</v>
      </c>
      <c r="N131" s="29">
        <f t="shared" ref="N131:N139" si="113">M131/F131</f>
        <v>0.15</v>
      </c>
      <c r="O131" s="30">
        <v>0</v>
      </c>
      <c r="P131" s="29">
        <f t="shared" ref="P131:P139" si="114">O131/F131</f>
        <v>0</v>
      </c>
      <c r="Q131" s="30">
        <v>0</v>
      </c>
      <c r="R131" s="29">
        <f>Q131/F131</f>
        <v>0</v>
      </c>
      <c r="S131" s="40" t="s">
        <v>149</v>
      </c>
      <c r="T131" s="43" t="s">
        <v>290</v>
      </c>
      <c r="U131" s="27"/>
      <c r="V131" s="40" t="s">
        <v>149</v>
      </c>
      <c r="W131" s="43" t="s">
        <v>290</v>
      </c>
      <c r="X131" s="40" t="s">
        <v>156</v>
      </c>
      <c r="Y131" s="42" t="s">
        <v>290</v>
      </c>
      <c r="Z131" s="26">
        <v>2</v>
      </c>
      <c r="AA131" s="43" t="s">
        <v>290</v>
      </c>
      <c r="AB131" s="26">
        <v>4</v>
      </c>
      <c r="AC131" s="40" t="s">
        <v>471</v>
      </c>
      <c r="AD131" s="40">
        <v>42916</v>
      </c>
      <c r="AE131" s="107"/>
    </row>
    <row r="132" spans="1:31" s="14" customFormat="1" ht="49.5" customHeight="1" x14ac:dyDescent="0.2">
      <c r="A132" s="39" t="s">
        <v>183</v>
      </c>
      <c r="B132" s="41" t="s">
        <v>185</v>
      </c>
      <c r="C132" s="31" t="s">
        <v>7</v>
      </c>
      <c r="D132" s="32" t="s">
        <v>12</v>
      </c>
      <c r="E132" s="31" t="s">
        <v>4</v>
      </c>
      <c r="F132" s="28">
        <f>G132+L132</f>
        <v>13647059</v>
      </c>
      <c r="G132" s="28">
        <f>H132+I132+J132</f>
        <v>11600000</v>
      </c>
      <c r="H132" s="30">
        <v>0</v>
      </c>
      <c r="I132" s="28">
        <v>11600000</v>
      </c>
      <c r="J132" s="30">
        <v>0</v>
      </c>
      <c r="K132" s="29">
        <f t="shared" si="112"/>
        <v>0.84999998900862084</v>
      </c>
      <c r="L132" s="28">
        <f t="shared" si="107"/>
        <v>2047059</v>
      </c>
      <c r="M132" s="28">
        <v>2047059</v>
      </c>
      <c r="N132" s="29">
        <f t="shared" si="113"/>
        <v>0.15000001099137916</v>
      </c>
      <c r="O132" s="30">
        <v>0</v>
      </c>
      <c r="P132" s="29">
        <f t="shared" si="114"/>
        <v>0</v>
      </c>
      <c r="Q132" s="30">
        <v>0</v>
      </c>
      <c r="R132" s="29">
        <f>Q132/F132</f>
        <v>0</v>
      </c>
      <c r="S132" s="40" t="s">
        <v>157</v>
      </c>
      <c r="T132" s="42" t="s">
        <v>290</v>
      </c>
      <c r="U132" s="40"/>
      <c r="V132" s="40" t="s">
        <v>157</v>
      </c>
      <c r="W132" s="42" t="s">
        <v>290</v>
      </c>
      <c r="X132" s="40" t="s">
        <v>160</v>
      </c>
      <c r="Y132" s="42" t="s">
        <v>290</v>
      </c>
      <c r="Z132" s="26">
        <v>2</v>
      </c>
      <c r="AA132" s="42" t="s">
        <v>290</v>
      </c>
      <c r="AB132" s="26">
        <v>4</v>
      </c>
      <c r="AC132" s="40" t="s">
        <v>471</v>
      </c>
      <c r="AD132" s="40">
        <v>43100</v>
      </c>
      <c r="AE132" s="107"/>
    </row>
    <row r="133" spans="1:31" ht="47.25" customHeight="1" x14ac:dyDescent="0.2">
      <c r="A133" s="39" t="s">
        <v>248</v>
      </c>
      <c r="B133" s="41" t="s">
        <v>277</v>
      </c>
      <c r="C133" s="31" t="s">
        <v>155</v>
      </c>
      <c r="D133" s="32" t="s">
        <v>17</v>
      </c>
      <c r="E133" s="31" t="s">
        <v>5</v>
      </c>
      <c r="F133" s="28">
        <f t="shared" ref="F133:F134" si="115">G133+L133</f>
        <v>3090262</v>
      </c>
      <c r="G133" s="28">
        <f>H133+I133+J133</f>
        <v>2626723</v>
      </c>
      <c r="H133" s="30">
        <v>0</v>
      </c>
      <c r="I133" s="30">
        <v>0</v>
      </c>
      <c r="J133" s="30">
        <v>2626723</v>
      </c>
      <c r="K133" s="29">
        <f t="shared" si="112"/>
        <v>0.85000009707914737</v>
      </c>
      <c r="L133" s="28">
        <f t="shared" si="107"/>
        <v>463539</v>
      </c>
      <c r="M133" s="30">
        <v>0</v>
      </c>
      <c r="N133" s="29">
        <f t="shared" si="113"/>
        <v>0</v>
      </c>
      <c r="O133" s="30">
        <v>0</v>
      </c>
      <c r="P133" s="29">
        <f t="shared" si="114"/>
        <v>0</v>
      </c>
      <c r="Q133" s="30">
        <v>463539</v>
      </c>
      <c r="R133" s="29">
        <f>Q133/F133</f>
        <v>0.14999990292085266</v>
      </c>
      <c r="S133" s="40" t="s">
        <v>157</v>
      </c>
      <c r="T133" s="43" t="s">
        <v>290</v>
      </c>
      <c r="U133" s="27"/>
      <c r="V133" s="40" t="s">
        <v>157</v>
      </c>
      <c r="W133" s="43" t="s">
        <v>290</v>
      </c>
      <c r="X133" s="40" t="s">
        <v>160</v>
      </c>
      <c r="Y133" s="43" t="s">
        <v>290</v>
      </c>
      <c r="Z133" s="26">
        <v>2</v>
      </c>
      <c r="AA133" s="43" t="s">
        <v>290</v>
      </c>
      <c r="AB133" s="26">
        <v>4</v>
      </c>
      <c r="AC133" s="40" t="s">
        <v>471</v>
      </c>
      <c r="AD133" s="40">
        <v>43100</v>
      </c>
      <c r="AE133" s="107"/>
    </row>
    <row r="134" spans="1:31" ht="44.25" customHeight="1" x14ac:dyDescent="0.2">
      <c r="A134" s="39" t="s">
        <v>248</v>
      </c>
      <c r="B134" s="41" t="s">
        <v>278</v>
      </c>
      <c r="C134" s="31" t="s">
        <v>155</v>
      </c>
      <c r="D134" s="32" t="s">
        <v>17</v>
      </c>
      <c r="E134" s="31" t="s">
        <v>5</v>
      </c>
      <c r="F134" s="28">
        <f t="shared" si="115"/>
        <v>1130925</v>
      </c>
      <c r="G134" s="28">
        <v>961286</v>
      </c>
      <c r="H134" s="30">
        <v>0</v>
      </c>
      <c r="I134" s="30">
        <v>0</v>
      </c>
      <c r="J134" s="30">
        <v>961286</v>
      </c>
      <c r="K134" s="29">
        <f t="shared" si="112"/>
        <v>0.8499997789420165</v>
      </c>
      <c r="L134" s="28">
        <f>M134+Q134</f>
        <v>169639</v>
      </c>
      <c r="M134" s="30">
        <v>0</v>
      </c>
      <c r="N134" s="29">
        <f t="shared" si="113"/>
        <v>0</v>
      </c>
      <c r="O134" s="30">
        <v>0</v>
      </c>
      <c r="P134" s="29">
        <f t="shared" si="114"/>
        <v>0</v>
      </c>
      <c r="Q134" s="30">
        <v>169639</v>
      </c>
      <c r="R134" s="29">
        <f>Q134/F134</f>
        <v>0.1500002210579835</v>
      </c>
      <c r="S134" s="40" t="s">
        <v>157</v>
      </c>
      <c r="T134" s="43" t="s">
        <v>290</v>
      </c>
      <c r="U134" s="27"/>
      <c r="V134" s="40" t="s">
        <v>157</v>
      </c>
      <c r="W134" s="43" t="s">
        <v>290</v>
      </c>
      <c r="X134" s="40" t="s">
        <v>160</v>
      </c>
      <c r="Y134" s="43" t="s">
        <v>290</v>
      </c>
      <c r="Z134" s="26">
        <v>2</v>
      </c>
      <c r="AA134" s="43" t="s">
        <v>290</v>
      </c>
      <c r="AB134" s="26">
        <v>4</v>
      </c>
      <c r="AC134" s="40" t="s">
        <v>471</v>
      </c>
      <c r="AD134" s="40">
        <v>43100</v>
      </c>
      <c r="AE134" s="107"/>
    </row>
    <row r="135" spans="1:31" s="14" customFormat="1" ht="48" customHeight="1" x14ac:dyDescent="0.2">
      <c r="A135" s="39" t="s">
        <v>205</v>
      </c>
      <c r="B135" s="41" t="s">
        <v>206</v>
      </c>
      <c r="C135" s="31" t="s">
        <v>7</v>
      </c>
      <c r="D135" s="32" t="s">
        <v>18</v>
      </c>
      <c r="E135" s="31" t="s">
        <v>5</v>
      </c>
      <c r="F135" s="28">
        <f>G135+L135</f>
        <v>3258896</v>
      </c>
      <c r="G135" s="28">
        <f>H135+I135+J135</f>
        <v>2770061</v>
      </c>
      <c r="H135" s="30">
        <v>0</v>
      </c>
      <c r="I135" s="30">
        <v>0</v>
      </c>
      <c r="J135" s="30">
        <v>2770061</v>
      </c>
      <c r="K135" s="29">
        <f t="shared" si="112"/>
        <v>0.84999981588857088</v>
      </c>
      <c r="L135" s="28">
        <f>M135+O135+Q135</f>
        <v>488835</v>
      </c>
      <c r="M135" s="30">
        <v>488835</v>
      </c>
      <c r="N135" s="29">
        <f t="shared" si="113"/>
        <v>0.15000018411142915</v>
      </c>
      <c r="O135" s="30">
        <v>0</v>
      </c>
      <c r="P135" s="29">
        <f t="shared" si="114"/>
        <v>0</v>
      </c>
      <c r="Q135" s="30">
        <v>0</v>
      </c>
      <c r="R135" s="29">
        <f t="shared" ref="R135:R139" si="116">Q135/F135</f>
        <v>0</v>
      </c>
      <c r="S135" s="40" t="s">
        <v>160</v>
      </c>
      <c r="T135" s="42" t="s">
        <v>290</v>
      </c>
      <c r="U135" s="27"/>
      <c r="V135" s="40" t="s">
        <v>160</v>
      </c>
      <c r="W135" s="42" t="s">
        <v>290</v>
      </c>
      <c r="X135" s="40" t="s">
        <v>162</v>
      </c>
      <c r="Y135" s="42" t="s">
        <v>290</v>
      </c>
      <c r="Z135" s="26">
        <v>2</v>
      </c>
      <c r="AA135" s="42" t="s">
        <v>290</v>
      </c>
      <c r="AB135" s="26">
        <v>4</v>
      </c>
      <c r="AC135" s="40" t="s">
        <v>471</v>
      </c>
      <c r="AD135" s="40">
        <v>43190</v>
      </c>
      <c r="AE135" s="107"/>
    </row>
    <row r="136" spans="1:31" s="14" customFormat="1" ht="63" customHeight="1" x14ac:dyDescent="0.2">
      <c r="A136" s="16" t="s">
        <v>125</v>
      </c>
      <c r="B136" s="93" t="s">
        <v>286</v>
      </c>
      <c r="C136" s="31" t="s">
        <v>7</v>
      </c>
      <c r="D136" s="32" t="s">
        <v>13</v>
      </c>
      <c r="E136" s="31" t="s">
        <v>3</v>
      </c>
      <c r="F136" s="28">
        <f>G136+L136</f>
        <v>13058976</v>
      </c>
      <c r="G136" s="28">
        <f>H136+I136+J136</f>
        <v>11100130</v>
      </c>
      <c r="H136" s="30">
        <v>11100130</v>
      </c>
      <c r="I136" s="30">
        <v>0</v>
      </c>
      <c r="J136" s="30">
        <v>0</v>
      </c>
      <c r="K136" s="29">
        <f t="shared" si="112"/>
        <v>0.85000003063027296</v>
      </c>
      <c r="L136" s="28">
        <f>M136+O136+Q136</f>
        <v>1958846</v>
      </c>
      <c r="M136" s="30">
        <v>1958846</v>
      </c>
      <c r="N136" s="29">
        <f t="shared" si="113"/>
        <v>0.14999996936972701</v>
      </c>
      <c r="O136" s="30">
        <v>0</v>
      </c>
      <c r="P136" s="29">
        <f t="shared" si="114"/>
        <v>0</v>
      </c>
      <c r="Q136" s="30">
        <v>0</v>
      </c>
      <c r="R136" s="29">
        <f t="shared" si="116"/>
        <v>0</v>
      </c>
      <c r="S136" s="31" t="s">
        <v>131</v>
      </c>
      <c r="T136" s="42" t="s">
        <v>290</v>
      </c>
      <c r="U136" s="40"/>
      <c r="V136" s="31" t="s">
        <v>132</v>
      </c>
      <c r="W136" s="42" t="s">
        <v>290</v>
      </c>
      <c r="X136" s="31" t="s">
        <v>133</v>
      </c>
      <c r="Y136" s="42" t="s">
        <v>290</v>
      </c>
      <c r="Z136" s="60">
        <v>2</v>
      </c>
      <c r="AA136" s="42" t="s">
        <v>290</v>
      </c>
      <c r="AB136" s="26">
        <v>4</v>
      </c>
      <c r="AC136" s="40" t="s">
        <v>471</v>
      </c>
      <c r="AD136" s="40">
        <v>43373</v>
      </c>
      <c r="AE136" s="107"/>
    </row>
    <row r="137" spans="1:31" ht="61.5" customHeight="1" x14ac:dyDescent="0.2">
      <c r="A137" s="16" t="s">
        <v>127</v>
      </c>
      <c r="B137" s="93" t="s">
        <v>282</v>
      </c>
      <c r="C137" s="31" t="s">
        <v>7</v>
      </c>
      <c r="D137" s="32" t="s">
        <v>13</v>
      </c>
      <c r="E137" s="31" t="s">
        <v>5</v>
      </c>
      <c r="F137" s="28">
        <f>G137+L137</f>
        <v>4393730</v>
      </c>
      <c r="G137" s="28">
        <f>H137+I137+J137</f>
        <v>3734670</v>
      </c>
      <c r="H137" s="30">
        <v>0</v>
      </c>
      <c r="I137" s="30">
        <v>0</v>
      </c>
      <c r="J137" s="30">
        <v>3734670</v>
      </c>
      <c r="K137" s="29">
        <f t="shared" si="112"/>
        <v>0.84999988620147349</v>
      </c>
      <c r="L137" s="28">
        <f>M137+O137+Q137</f>
        <v>659060</v>
      </c>
      <c r="M137" s="30">
        <v>659060</v>
      </c>
      <c r="N137" s="29">
        <f t="shared" si="113"/>
        <v>0.15000011379852654</v>
      </c>
      <c r="O137" s="30">
        <v>0</v>
      </c>
      <c r="P137" s="29">
        <f t="shared" si="114"/>
        <v>0</v>
      </c>
      <c r="Q137" s="30">
        <v>0</v>
      </c>
      <c r="R137" s="29">
        <f t="shared" si="116"/>
        <v>0</v>
      </c>
      <c r="S137" s="31" t="s">
        <v>131</v>
      </c>
      <c r="T137" s="42" t="s">
        <v>290</v>
      </c>
      <c r="U137" s="40"/>
      <c r="V137" s="31" t="s">
        <v>132</v>
      </c>
      <c r="W137" s="42" t="s">
        <v>290</v>
      </c>
      <c r="X137" s="31" t="s">
        <v>133</v>
      </c>
      <c r="Y137" s="42" t="s">
        <v>290</v>
      </c>
      <c r="Z137" s="60">
        <v>2</v>
      </c>
      <c r="AA137" s="42" t="s">
        <v>290</v>
      </c>
      <c r="AB137" s="26">
        <v>4</v>
      </c>
      <c r="AC137" s="40" t="s">
        <v>471</v>
      </c>
      <c r="AD137" s="40">
        <v>43373</v>
      </c>
      <c r="AE137" s="107"/>
    </row>
    <row r="138" spans="1:31" ht="56.25" customHeight="1" x14ac:dyDescent="0.2">
      <c r="A138" s="16" t="s">
        <v>126</v>
      </c>
      <c r="B138" s="93" t="s">
        <v>284</v>
      </c>
      <c r="C138" s="31" t="s">
        <v>7</v>
      </c>
      <c r="D138" s="32" t="s">
        <v>13</v>
      </c>
      <c r="E138" s="31" t="s">
        <v>4</v>
      </c>
      <c r="F138" s="28">
        <f>G138+L138</f>
        <v>23798014</v>
      </c>
      <c r="G138" s="28">
        <f>H138+I138+J138</f>
        <v>20228310</v>
      </c>
      <c r="H138" s="30">
        <v>0</v>
      </c>
      <c r="I138" s="30">
        <v>20228310</v>
      </c>
      <c r="J138" s="30">
        <v>0</v>
      </c>
      <c r="K138" s="29">
        <f t="shared" si="112"/>
        <v>0.84999992016140502</v>
      </c>
      <c r="L138" s="28">
        <f>M138+O138+Q138</f>
        <v>3569704</v>
      </c>
      <c r="M138" s="30">
        <v>3569704</v>
      </c>
      <c r="N138" s="29">
        <f t="shared" si="113"/>
        <v>0.15000007983859492</v>
      </c>
      <c r="O138" s="30">
        <v>0</v>
      </c>
      <c r="P138" s="29">
        <f t="shared" si="114"/>
        <v>0</v>
      </c>
      <c r="Q138" s="30">
        <v>0</v>
      </c>
      <c r="R138" s="29">
        <f t="shared" si="116"/>
        <v>0</v>
      </c>
      <c r="S138" s="31" t="s">
        <v>131</v>
      </c>
      <c r="T138" s="42" t="s">
        <v>290</v>
      </c>
      <c r="U138" s="40"/>
      <c r="V138" s="31" t="s">
        <v>132</v>
      </c>
      <c r="W138" s="42" t="s">
        <v>290</v>
      </c>
      <c r="X138" s="31" t="s">
        <v>133</v>
      </c>
      <c r="Y138" s="42" t="s">
        <v>290</v>
      </c>
      <c r="Z138" s="60">
        <v>2</v>
      </c>
      <c r="AA138" s="42" t="s">
        <v>290</v>
      </c>
      <c r="AB138" s="26">
        <v>4</v>
      </c>
      <c r="AC138" s="40" t="s">
        <v>471</v>
      </c>
      <c r="AD138" s="40">
        <v>43373</v>
      </c>
      <c r="AE138" s="107"/>
    </row>
    <row r="139" spans="1:31" ht="74.25" customHeight="1" x14ac:dyDescent="0.2">
      <c r="A139" s="16" t="s">
        <v>128</v>
      </c>
      <c r="B139" s="93" t="s">
        <v>280</v>
      </c>
      <c r="C139" s="31" t="s">
        <v>7</v>
      </c>
      <c r="D139" s="32" t="s">
        <v>13</v>
      </c>
      <c r="E139" s="31" t="s">
        <v>5</v>
      </c>
      <c r="F139" s="28">
        <f>G139+L139</f>
        <v>24668931</v>
      </c>
      <c r="G139" s="28">
        <f>H139+I139+J139</f>
        <v>20968591</v>
      </c>
      <c r="H139" s="30">
        <v>0</v>
      </c>
      <c r="I139" s="30">
        <v>0</v>
      </c>
      <c r="J139" s="30">
        <v>20968591</v>
      </c>
      <c r="K139" s="29">
        <f t="shared" si="112"/>
        <v>0.84999998581211322</v>
      </c>
      <c r="L139" s="28">
        <f>M139+O139+Q139</f>
        <v>3700340</v>
      </c>
      <c r="M139" s="30">
        <v>3700340</v>
      </c>
      <c r="N139" s="29">
        <f t="shared" si="113"/>
        <v>0.15000001418788678</v>
      </c>
      <c r="O139" s="30">
        <v>0</v>
      </c>
      <c r="P139" s="29">
        <f t="shared" si="114"/>
        <v>0</v>
      </c>
      <c r="Q139" s="30">
        <v>0</v>
      </c>
      <c r="R139" s="29">
        <f t="shared" si="116"/>
        <v>0</v>
      </c>
      <c r="S139" s="31" t="s">
        <v>131</v>
      </c>
      <c r="T139" s="42" t="s">
        <v>290</v>
      </c>
      <c r="U139" s="27"/>
      <c r="V139" s="31" t="s">
        <v>132</v>
      </c>
      <c r="W139" s="42" t="s">
        <v>290</v>
      </c>
      <c r="X139" s="31" t="s">
        <v>133</v>
      </c>
      <c r="Y139" s="42" t="s">
        <v>290</v>
      </c>
      <c r="Z139" s="60">
        <v>2</v>
      </c>
      <c r="AA139" s="42" t="s">
        <v>290</v>
      </c>
      <c r="AB139" s="26">
        <v>4</v>
      </c>
      <c r="AC139" s="40" t="s">
        <v>471</v>
      </c>
      <c r="AD139" s="40">
        <v>43373</v>
      </c>
      <c r="AE139" s="107"/>
    </row>
    <row r="140" spans="1:31" s="57" customFormat="1" ht="21.75" customHeight="1" x14ac:dyDescent="0.2">
      <c r="A140" s="49"/>
      <c r="B140" s="50"/>
      <c r="C140" s="51"/>
      <c r="D140" s="52"/>
      <c r="E140" s="51"/>
      <c r="F140" s="53"/>
      <c r="G140" s="53"/>
      <c r="H140" s="53"/>
      <c r="I140" s="53"/>
      <c r="J140" s="53"/>
      <c r="K140" s="53"/>
      <c r="L140" s="53"/>
      <c r="M140" s="53"/>
      <c r="N140" s="53"/>
      <c r="O140" s="53"/>
      <c r="P140" s="53"/>
      <c r="Q140" s="53"/>
      <c r="R140" s="54"/>
      <c r="S140" s="51"/>
      <c r="T140" s="20"/>
      <c r="U140" s="20"/>
      <c r="V140" s="51"/>
      <c r="W140" s="20"/>
      <c r="X140" s="51"/>
      <c r="Y140" s="20"/>
      <c r="Z140" s="55"/>
      <c r="AA140" s="51"/>
      <c r="AB140" s="56"/>
      <c r="AC140" s="51"/>
      <c r="AD140" s="51"/>
    </row>
    <row r="141" spans="1:31" ht="17.25" customHeight="1" x14ac:dyDescent="0.2">
      <c r="A141" s="65" t="s">
        <v>531</v>
      </c>
      <c r="B141" s="65"/>
      <c r="R141" s="7"/>
    </row>
    <row r="142" spans="1:31" s="25" customFormat="1" ht="17.25" customHeight="1" x14ac:dyDescent="0.2">
      <c r="A142" s="65" t="s">
        <v>530</v>
      </c>
      <c r="S142" s="11"/>
      <c r="T142" s="11"/>
      <c r="U142" s="11"/>
      <c r="V142" s="11"/>
      <c r="W142" s="11"/>
      <c r="X142" s="11"/>
      <c r="Y142" s="11"/>
      <c r="Z142" s="37"/>
      <c r="AA142" s="11"/>
      <c r="AB142" s="34"/>
      <c r="AC142" s="11"/>
      <c r="AD142" s="11"/>
    </row>
    <row r="143" spans="1:31" s="25" customFormat="1" ht="17.25" customHeight="1" x14ac:dyDescent="0.2">
      <c r="A143" s="65" t="s">
        <v>532</v>
      </c>
      <c r="S143" s="11"/>
      <c r="T143" s="11"/>
      <c r="U143" s="11"/>
      <c r="V143" s="11"/>
      <c r="W143" s="11"/>
      <c r="X143" s="11"/>
      <c r="Y143" s="11"/>
      <c r="Z143" s="37"/>
      <c r="AA143" s="11"/>
      <c r="AB143" s="34"/>
      <c r="AC143" s="11"/>
      <c r="AD143" s="11"/>
    </row>
    <row r="144" spans="1:31" s="25" customFormat="1" ht="17.25" customHeight="1" x14ac:dyDescent="0.2">
      <c r="A144" s="71" t="s">
        <v>664</v>
      </c>
      <c r="B144" s="71"/>
      <c r="C144" s="71"/>
      <c r="D144" s="71"/>
      <c r="E144" s="71"/>
      <c r="F144" s="71"/>
      <c r="G144" s="71"/>
      <c r="H144" s="71"/>
      <c r="I144" s="71"/>
      <c r="J144" s="71"/>
      <c r="K144" s="71"/>
      <c r="L144" s="71"/>
      <c r="M144" s="71"/>
      <c r="N144" s="71"/>
      <c r="O144" s="71"/>
      <c r="P144" s="71"/>
      <c r="Q144" s="71"/>
      <c r="R144" s="71"/>
      <c r="S144" s="11"/>
      <c r="T144" s="11"/>
      <c r="U144" s="11"/>
      <c r="V144" s="11"/>
      <c r="W144" s="11"/>
      <c r="X144" s="11"/>
      <c r="Y144" s="11"/>
      <c r="Z144" s="37"/>
      <c r="AA144" s="11"/>
      <c r="AB144" s="34"/>
      <c r="AC144" s="11"/>
      <c r="AD144" s="11"/>
    </row>
    <row r="145" spans="1:43" s="25" customFormat="1" ht="17.25" customHeight="1" x14ac:dyDescent="0.2">
      <c r="A145" s="71" t="s">
        <v>665</v>
      </c>
      <c r="B145" s="71"/>
      <c r="C145" s="71"/>
      <c r="D145" s="71"/>
      <c r="E145" s="71"/>
      <c r="F145" s="71"/>
      <c r="G145" s="71"/>
      <c r="H145" s="71"/>
      <c r="I145" s="71"/>
      <c r="J145" s="71"/>
      <c r="K145" s="71"/>
      <c r="L145" s="71"/>
      <c r="M145" s="71"/>
      <c r="N145" s="71"/>
      <c r="O145" s="71"/>
      <c r="P145" s="71"/>
      <c r="Q145" s="71"/>
      <c r="R145" s="71"/>
      <c r="S145" s="11"/>
      <c r="T145" s="11"/>
      <c r="U145" s="11"/>
      <c r="V145" s="11"/>
      <c r="W145" s="11"/>
      <c r="X145" s="11"/>
      <c r="Y145" s="11"/>
      <c r="Z145" s="37"/>
      <c r="AA145" s="11"/>
      <c r="AB145" s="34"/>
      <c r="AC145" s="11"/>
      <c r="AD145" s="11"/>
    </row>
    <row r="146" spans="1:43" ht="31.5" customHeight="1" x14ac:dyDescent="0.45">
      <c r="V146" s="68" t="s">
        <v>549</v>
      </c>
      <c r="W146" s="69"/>
      <c r="X146" s="69"/>
      <c r="Y146" s="70"/>
      <c r="Z146" s="70"/>
      <c r="AA146" s="68" t="s">
        <v>550</v>
      </c>
      <c r="AB146" s="66"/>
      <c r="AC146" s="66"/>
      <c r="AD146" s="66"/>
      <c r="AG146" s="67"/>
      <c r="AH146" s="67"/>
      <c r="AI146" s="67"/>
      <c r="AJ146" s="67"/>
      <c r="AK146" s="67"/>
      <c r="AL146" s="67"/>
      <c r="AM146" s="67"/>
      <c r="AN146" s="67"/>
      <c r="AO146" s="67"/>
      <c r="AP146" s="67"/>
      <c r="AQ146" s="2"/>
    </row>
    <row r="147" spans="1:43" ht="9" customHeight="1" x14ac:dyDescent="0.2">
      <c r="A147" s="75"/>
      <c r="B147" s="75"/>
      <c r="C147" s="75"/>
      <c r="D147" s="75"/>
      <c r="E147" s="75"/>
      <c r="F147" s="75"/>
      <c r="G147" s="75"/>
      <c r="H147" s="75"/>
      <c r="I147" s="75"/>
      <c r="J147" s="75"/>
      <c r="K147" s="75"/>
      <c r="L147" s="75"/>
      <c r="M147" s="75"/>
      <c r="N147" s="75"/>
      <c r="O147" s="75"/>
      <c r="P147" s="75"/>
      <c r="Q147" s="75"/>
      <c r="R147" s="75"/>
    </row>
    <row r="148" spans="1:43" ht="15" customHeight="1" x14ac:dyDescent="0.2">
      <c r="A148" s="17"/>
      <c r="B148" s="7" t="s">
        <v>521</v>
      </c>
    </row>
    <row r="149" spans="1:43" ht="15" customHeight="1" x14ac:dyDescent="0.2">
      <c r="A149" s="19"/>
      <c r="B149" s="7" t="s">
        <v>354</v>
      </c>
    </row>
    <row r="150" spans="1:43" ht="15" customHeight="1" x14ac:dyDescent="0.2">
      <c r="A150" s="18"/>
      <c r="B150" s="7" t="s">
        <v>355</v>
      </c>
      <c r="H150" s="90"/>
      <c r="O150" s="7" t="s">
        <v>658</v>
      </c>
      <c r="P150" s="7" t="s">
        <v>657</v>
      </c>
    </row>
    <row r="151" spans="1:43" ht="36" customHeight="1" x14ac:dyDescent="0.2">
      <c r="A151" s="20"/>
      <c r="O151" s="7">
        <v>18000000</v>
      </c>
      <c r="P151" s="7">
        <v>4941024</v>
      </c>
    </row>
    <row r="152" spans="1:43" ht="15" customHeight="1" x14ac:dyDescent="0.2">
      <c r="A152" s="66" t="s">
        <v>676</v>
      </c>
      <c r="O152" s="7">
        <v>7200048</v>
      </c>
      <c r="P152" s="7">
        <v>2806318</v>
      </c>
    </row>
    <row r="153" spans="1:43" ht="12.75" customHeight="1" x14ac:dyDescent="0.2">
      <c r="A153" s="66" t="s">
        <v>613</v>
      </c>
      <c r="G153" s="23"/>
      <c r="O153" s="7">
        <v>46094769</v>
      </c>
      <c r="P153" s="7">
        <v>22296755</v>
      </c>
      <c r="R153" s="7"/>
      <c r="S153" s="89"/>
    </row>
    <row r="154" spans="1:43" ht="12.75" customHeight="1" x14ac:dyDescent="0.2">
      <c r="A154" s="66" t="s">
        <v>614</v>
      </c>
      <c r="O154" s="7">
        <v>47900836</v>
      </c>
      <c r="P154" s="7">
        <v>23231905</v>
      </c>
      <c r="R154" s="7"/>
    </row>
    <row r="155" spans="1:43" x14ac:dyDescent="0.2">
      <c r="R155" s="7"/>
    </row>
    <row r="156" spans="1:43" collapsed="1" x14ac:dyDescent="0.2">
      <c r="R156" s="7"/>
    </row>
    <row r="157" spans="1:43" hidden="1" x14ac:dyDescent="0.2">
      <c r="C157" s="10"/>
      <c r="R157" s="7"/>
      <c r="Z157" s="11"/>
    </row>
    <row r="158" spans="1:43" hidden="1" x14ac:dyDescent="0.2">
      <c r="C158" s="10"/>
      <c r="R158" s="12"/>
      <c r="Z158" s="11"/>
    </row>
    <row r="159" spans="1:43" hidden="1" x14ac:dyDescent="0.2">
      <c r="C159" s="10"/>
      <c r="R159" s="12"/>
      <c r="Z159" s="11"/>
    </row>
    <row r="160" spans="1:43" hidden="1" x14ac:dyDescent="0.2">
      <c r="C160" s="10"/>
      <c r="R160" s="12"/>
      <c r="Z160" s="11"/>
    </row>
    <row r="161" spans="3:26" hidden="1" x14ac:dyDescent="0.2">
      <c r="C161" s="10"/>
      <c r="R161" s="12"/>
      <c r="Z161" s="11"/>
    </row>
    <row r="162" spans="3:26" hidden="1" x14ac:dyDescent="0.2">
      <c r="C162" s="10"/>
      <c r="Z162" s="11"/>
    </row>
    <row r="163" spans="3:26" hidden="1" x14ac:dyDescent="0.2">
      <c r="C163" s="10"/>
      <c r="Z163" s="11"/>
    </row>
    <row r="164" spans="3:26" hidden="1" x14ac:dyDescent="0.2">
      <c r="C164" s="10"/>
      <c r="Z164" s="11"/>
    </row>
    <row r="165" spans="3:26" hidden="1" x14ac:dyDescent="0.2">
      <c r="C165" s="10"/>
      <c r="Z165" s="11"/>
    </row>
    <row r="166" spans="3:26" hidden="1" x14ac:dyDescent="0.2">
      <c r="C166" s="10"/>
      <c r="Z166" s="11"/>
    </row>
    <row r="167" spans="3:26" hidden="1" x14ac:dyDescent="0.2">
      <c r="C167" s="10"/>
      <c r="Z167" s="11"/>
    </row>
    <row r="168" spans="3:26" hidden="1" x14ac:dyDescent="0.2">
      <c r="C168" s="10"/>
      <c r="Z168" s="11"/>
    </row>
    <row r="169" spans="3:26" hidden="1" x14ac:dyDescent="0.2">
      <c r="C169" s="10"/>
      <c r="Z169" s="11"/>
    </row>
    <row r="170" spans="3:26" hidden="1" x14ac:dyDescent="0.2">
      <c r="C170" s="10"/>
      <c r="Z170" s="11"/>
    </row>
    <row r="171" spans="3:26" hidden="1" x14ac:dyDescent="0.2">
      <c r="C171" s="10"/>
      <c r="Z171" s="11"/>
    </row>
    <row r="172" spans="3:26" hidden="1" x14ac:dyDescent="0.2">
      <c r="C172" s="10"/>
      <c r="Z172" s="11"/>
    </row>
    <row r="173" spans="3:26" hidden="1" x14ac:dyDescent="0.2">
      <c r="C173" s="10"/>
      <c r="Z173" s="11"/>
    </row>
    <row r="174" spans="3:26" hidden="1" x14ac:dyDescent="0.2">
      <c r="C174" s="10"/>
      <c r="Z174" s="11"/>
    </row>
    <row r="175" spans="3:26" hidden="1" x14ac:dyDescent="0.2">
      <c r="C175" s="10"/>
      <c r="Z175" s="11"/>
    </row>
    <row r="176" spans="3:26" hidden="1" x14ac:dyDescent="0.2">
      <c r="C176" s="10"/>
      <c r="Z176" s="11"/>
    </row>
    <row r="177" spans="3:26" hidden="1" x14ac:dyDescent="0.2">
      <c r="C177" s="10"/>
      <c r="Z177" s="11"/>
    </row>
    <row r="178" spans="3:26" hidden="1" x14ac:dyDescent="0.2">
      <c r="C178" s="10"/>
      <c r="Z178" s="11"/>
    </row>
    <row r="179" spans="3:26" hidden="1" x14ac:dyDescent="0.2">
      <c r="C179" s="10"/>
      <c r="Z179" s="11"/>
    </row>
    <row r="180" spans="3:26" hidden="1" x14ac:dyDescent="0.2">
      <c r="C180" s="10"/>
      <c r="Z180" s="11"/>
    </row>
    <row r="181" spans="3:26" hidden="1" x14ac:dyDescent="0.2">
      <c r="C181" s="10"/>
      <c r="Z181" s="11"/>
    </row>
    <row r="182" spans="3:26" hidden="1" x14ac:dyDescent="0.2">
      <c r="C182" s="10"/>
      <c r="Z182" s="11"/>
    </row>
    <row r="183" spans="3:26" hidden="1" x14ac:dyDescent="0.2">
      <c r="C183" s="10"/>
      <c r="Z183" s="11"/>
    </row>
    <row r="184" spans="3:26" hidden="1" x14ac:dyDescent="0.2">
      <c r="C184" s="10"/>
      <c r="Z184" s="11"/>
    </row>
    <row r="185" spans="3:26" hidden="1" x14ac:dyDescent="0.2">
      <c r="C185" s="10"/>
      <c r="Z185" s="11"/>
    </row>
    <row r="186" spans="3:26" hidden="1" x14ac:dyDescent="0.2">
      <c r="C186" s="8"/>
      <c r="Z186" s="11"/>
    </row>
    <row r="187" spans="3:26" hidden="1" x14ac:dyDescent="0.2">
      <c r="Z187" s="11"/>
    </row>
    <row r="188" spans="3:26" hidden="1" x14ac:dyDescent="0.2">
      <c r="Z188" s="11"/>
    </row>
    <row r="189" spans="3:26" hidden="1" x14ac:dyDescent="0.2">
      <c r="Z189" s="11"/>
    </row>
  </sheetData>
  <autoFilter ref="A7:AD139"/>
  <sortState ref="A7:AI141">
    <sortCondition ref="AD7:AD141"/>
  </sortState>
  <dataConsolidate/>
  <mergeCells count="28">
    <mergeCell ref="A2:Y2"/>
    <mergeCell ref="AC5:AC6"/>
    <mergeCell ref="Z5:AA5"/>
    <mergeCell ref="AB5:AB6"/>
    <mergeCell ref="V5:X5"/>
    <mergeCell ref="S5:T5"/>
    <mergeCell ref="G5:G6"/>
    <mergeCell ref="H5:H6"/>
    <mergeCell ref="I5:I6"/>
    <mergeCell ref="J5:J6"/>
    <mergeCell ref="A5:A6"/>
    <mergeCell ref="B5:B6"/>
    <mergeCell ref="F5:F6"/>
    <mergeCell ref="A4:AC4"/>
    <mergeCell ref="A3:AC3"/>
    <mergeCell ref="E5:E6"/>
    <mergeCell ref="AD5:AD6"/>
    <mergeCell ref="R5:R6"/>
    <mergeCell ref="O5:O6"/>
    <mergeCell ref="M5:M6"/>
    <mergeCell ref="P5:P6"/>
    <mergeCell ref="Q5:Q6"/>
    <mergeCell ref="U5:U6"/>
    <mergeCell ref="K5:K6"/>
    <mergeCell ref="L5:L6"/>
    <mergeCell ref="N5:N6"/>
    <mergeCell ref="C5:C6"/>
    <mergeCell ref="D5:D6"/>
  </mergeCells>
  <pageMargins left="0.25" right="0.25" top="0.75" bottom="0.75" header="0.3" footer="0.3"/>
  <pageSetup paperSize="9"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D60C38-2F4C-4B3E-A0A9-D4A307D943C1}">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Juta Švarca</cp:lastModifiedBy>
  <cp:lastPrinted>2016-06-27T13:20:00Z</cp:lastPrinted>
  <dcterms:created xsi:type="dcterms:W3CDTF">2013-05-20T05:28:43Z</dcterms:created>
  <dcterms:modified xsi:type="dcterms:W3CDTF">2016-06-27T13:23:56Z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