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FUD\IEVIEŠANAS UZRAUDZĪBA\ZIŅOJUMI_MAKSĀJUMU PROGNOZES EK\VI_regularie_zinojumi_MK_ES_fondi\1 - MK\2016.gads\Ikmēneša informatīvie ziņojumi\9_oktobris_2016_iesn_MK_lidz_31.10\"/>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DPP!$B$6:$AD$19</definedName>
    <definedName name="_xlnm.Print_Area" localSheetId="0">DPP!$B$1:$AE$26</definedName>
    <definedName name="_xlnm.Print_Titles" localSheetId="0">DPP!$3:$5</definedName>
  </definedNames>
  <calcPr calcId="152511"/>
</workbook>
</file>

<file path=xl/calcChain.xml><?xml version="1.0" encoding="utf-8"?>
<calcChain xmlns="http://schemas.openxmlformats.org/spreadsheetml/2006/main">
  <c r="F7" i="23" l="1"/>
  <c r="G7" i="23"/>
  <c r="M16" i="23" l="1"/>
  <c r="G16" i="23"/>
  <c r="F16" i="23" l="1"/>
  <c r="O16" i="23" s="1"/>
  <c r="G10" i="23"/>
  <c r="M10" i="23"/>
  <c r="L16" i="23" l="1"/>
  <c r="Q16" i="23"/>
  <c r="S16" i="23"/>
  <c r="F10" i="23"/>
  <c r="Q10" i="23" s="1"/>
  <c r="O10" i="23" l="1"/>
  <c r="L10" i="23"/>
  <c r="S10" i="23"/>
  <c r="M19" i="23"/>
  <c r="G19" i="23"/>
  <c r="F19" i="23" l="1"/>
  <c r="S19" i="23" s="1"/>
  <c r="O19" i="23" l="1"/>
  <c r="L19" i="23"/>
  <c r="Q19" i="23"/>
  <c r="M12" i="23" l="1"/>
  <c r="G12" i="23"/>
  <c r="M9" i="23"/>
  <c r="G9" i="23"/>
  <c r="G8" i="23" s="1"/>
  <c r="F9" i="23" l="1"/>
  <c r="F8" i="23" s="1"/>
  <c r="F12" i="23"/>
  <c r="O12" i="23" s="1"/>
  <c r="O9" i="23" l="1"/>
  <c r="L9" i="23"/>
  <c r="Q9" i="23"/>
  <c r="S9" i="23"/>
  <c r="Q12" i="23"/>
  <c r="S12" i="23"/>
  <c r="L12" i="23"/>
  <c r="M13" i="23" l="1"/>
  <c r="G13" i="23"/>
  <c r="G11" i="23" s="1"/>
  <c r="F13" i="23" l="1"/>
  <c r="L13" i="23" l="1"/>
  <c r="F11" i="23"/>
  <c r="S13" i="23"/>
  <c r="O13" i="23"/>
  <c r="Q13" i="23"/>
  <c r="G18" i="23" l="1"/>
  <c r="M15" i="23"/>
  <c r="G15" i="23"/>
  <c r="G14" i="23" s="1"/>
  <c r="F15" i="23" l="1"/>
  <c r="S15" i="23" l="1"/>
  <c r="F14" i="23"/>
  <c r="F18" i="23"/>
  <c r="O15" i="23"/>
  <c r="Q15" i="23"/>
  <c r="L15"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<sst xmlns="http://schemas.openxmlformats.org/spreadsheetml/2006/main" count="212" uniqueCount="130">
  <si>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</si>
  <si>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</si>
  <si>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</si>
  <si>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</si>
  <si>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</si>
  <si>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</si>
  <si>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</si>
  <si>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</si>
  <si>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</si>
  <si>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</si>
  <si>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</si>
  <si>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</si>
  <si>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</si>
  <si>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</si>
  <si>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</si>
  <si>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</si>
  <si>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</si>
  <si>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</si>
  <si>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</si>
  <si>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</si>
  <si>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</si>
  <si>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</si>
  <si>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</si>
  <si>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</si>
  <si>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</si>
  <si>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</si>
  <si>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</si>
  <si>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</si>
  <si>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Uzlabot kvalitatīvu veselības aprūpes pakalpojumu pieejamību, jo īpaši sociālās, teritoriālās atstumtības un nabadzības riskam pakļautajiem iedzīvotājiem,  attīstot veselības aprūpes infrastruktūru</t>
  </si>
  <si>
    <t>9.2.5.</t>
  </si>
  <si>
    <t>9.3.2.</t>
  </si>
  <si>
    <t>Uzlabot pieejamību ārstniecības un ārstniecības atbalsta personām, kas sniedz pakalpojumus prioritārajās veselības jomās iedzīvotājiem, kas dzīvo ārpus Rīgas</t>
  </si>
  <si>
    <t>6.1.3.2.</t>
  </si>
  <si>
    <t>Multimodāla transporta mezgla izbūve Torņakalna apkaimē</t>
  </si>
  <si>
    <t>1.1.1.5.</t>
  </si>
  <si>
    <t>3.1.1.3.</t>
  </si>
  <si>
    <t>Atbalsts starptautiskās sadarbības projektiem pētniecībā un inovācijās</t>
  </si>
  <si>
    <t>SAM/Pasākuma nosaukums/atlases kārta</t>
  </si>
  <si>
    <t>Nav pienācis</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</si>
  <si>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</si>
  <si>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</si>
  <si>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</si>
  <si>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</si>
  <si>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</si>
  <si>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</si>
  <si>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</si>
  <si>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</si>
  <si>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</si>
  <si>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</si>
  <si>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</si>
  <si>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</si>
  <si>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</si>
  <si>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</si>
  <si>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</si>
  <si>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 xml:space="preserve">Sākotnēji plānotais
</t>
  </si>
  <si>
    <t>2016 februāris</t>
  </si>
  <si>
    <t>2016 aprīlis</t>
  </si>
  <si>
    <t>2016 marts</t>
  </si>
  <si>
    <t xml:space="preserve">Plānotais atlases uzsākšanas datums (sludinājums vai uzaicinājumu nosūtīšana) </t>
  </si>
  <si>
    <t>1.1.1.6.</t>
  </si>
  <si>
    <t>RIS3 pārvaldības atbalsts (jauns)</t>
  </si>
  <si>
    <t>Tiks precizēts</t>
  </si>
  <si>
    <t>01.01.2016.</t>
  </si>
  <si>
    <t>Līguma/vienošanās noslēgšana</t>
  </si>
  <si>
    <t>01.01.2014.</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</si>
  <si>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</si>
  <si>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</si>
  <si>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</si>
  <si>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</si>
  <si>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</si>
  <si>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</si>
  <si>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</si>
  <si>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</si>
  <si>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t>D.Reizniece-Ozola</t>
  </si>
  <si>
    <t>2017.gada III cet.</t>
  </si>
  <si>
    <r>
      <t xml:space="preserve">Kritēriju apstiprināšana UK
</t>
    </r>
    <r>
      <rPr>
        <i/>
        <sz val="10"/>
        <rFont val="Calibri"/>
        <family val="2"/>
        <charset val="186"/>
        <scheme val="minor"/>
      </rPr>
      <t>(Apstiprināšanas datums)</t>
    </r>
  </si>
  <si>
    <t>EUR
Indikatīvais finansējums kopā</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</si>
  <si>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</si>
  <si>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EUR
JNI</t>
  </si>
  <si>
    <t>Ir izpildīts
22.06.2016</t>
  </si>
  <si>
    <t>Ekonomikas ministrija</t>
  </si>
  <si>
    <t>Izglītības un zinātnes ministrija</t>
  </si>
  <si>
    <t>Satiksmes ministrija</t>
  </si>
  <si>
    <r>
      <t xml:space="preserve">Fonds </t>
    </r>
    <r>
      <rPr>
        <b/>
        <vertAlign val="superscript"/>
        <sz val="10"/>
        <rFont val="Calibri"/>
        <family val="2"/>
        <charset val="186"/>
        <scheme val="minor"/>
      </rPr>
      <t>[2]</t>
    </r>
  </si>
  <si>
    <t>Veselības ministrija</t>
  </si>
  <si>
    <t>[2] ERAF - Eiropas Reģionālās attīstības fonds; ESF - Eiropas Sociālais fonds; KF - Kohēzijas fonds;</t>
  </si>
  <si>
    <t>Plānotais/ aktualizētais</t>
  </si>
  <si>
    <t xml:space="preserve"> Izpildes statuss</t>
  </si>
  <si>
    <t>VSS</t>
  </si>
  <si>
    <t>MK</t>
  </si>
  <si>
    <t>Finanšu ministre</t>
  </si>
  <si>
    <t>S.Skladovs</t>
  </si>
  <si>
    <t>67095699; Salvis.Skladovs@fm.gov.lv</t>
  </si>
  <si>
    <t>Tiks precizēts 2016.gada septembrī/
oktobrī</t>
  </si>
  <si>
    <r>
      <t xml:space="preserve">2016 februāris/
</t>
    </r>
    <r>
      <rPr>
        <sz val="10"/>
        <color rgb="FFFF0000"/>
        <rFont val="Calibri"/>
        <family val="2"/>
        <charset val="186"/>
        <scheme val="minor"/>
      </rPr>
      <t>2016 oktobris</t>
    </r>
  </si>
  <si>
    <r>
      <t xml:space="preserve">2016 aprīlis/
</t>
    </r>
    <r>
      <rPr>
        <sz val="10"/>
        <color rgb="FFFF0000"/>
        <rFont val="Calibri"/>
        <family val="2"/>
        <charset val="186"/>
        <scheme val="minor"/>
      </rPr>
      <t>2016 oktobris</t>
    </r>
  </si>
  <si>
    <r>
      <t xml:space="preserve">2016 jūnijs/
</t>
    </r>
    <r>
      <rPr>
        <sz val="10"/>
        <color rgb="FFFF0000"/>
        <rFont val="Calibri"/>
        <family val="2"/>
        <charset val="186"/>
        <scheme val="minor"/>
      </rPr>
      <t>03.01.2017</t>
    </r>
  </si>
  <si>
    <t>Regulējums kavējas objektīvu apstākļu dēļ, ņemot vērā projekta specifiku un saistību ar citām investīcijām potenciālā projekta teritorijā, tai skaitā, nepieciešamo plānojuma sasaisti ar Rail Baltic projektu, attiecīgi pirms regulējuma izstrādes turpinās darbs un sarunas ar potenciālo finansējuma saņēmēju.</t>
  </si>
  <si>
    <r>
      <t xml:space="preserve">2016 aprīlis/
</t>
    </r>
    <r>
      <rPr>
        <sz val="10"/>
        <color rgb="FFFF0000"/>
        <rFont val="Calibri"/>
        <family val="2"/>
        <charset val="186"/>
        <scheme val="minor"/>
      </rPr>
      <t>10.11.2016</t>
    </r>
  </si>
  <si>
    <r>
      <t xml:space="preserve">2016 aprīlis / 
</t>
    </r>
    <r>
      <rPr>
        <sz val="10"/>
        <color rgb="FFFF0000"/>
        <rFont val="Calibri"/>
        <family val="2"/>
        <charset val="186"/>
        <scheme val="minor"/>
      </rPr>
      <t>17.11.2016</t>
    </r>
  </si>
  <si>
    <r>
      <t xml:space="preserve">2016 septembris / 
</t>
    </r>
    <r>
      <rPr>
        <sz val="10"/>
        <color rgb="FFFF0000"/>
        <rFont val="Calibri"/>
        <family val="2"/>
        <charset val="186"/>
        <scheme val="minor"/>
      </rPr>
      <t>27.12.2016</t>
    </r>
  </si>
  <si>
    <t>6.2.1.1.</t>
  </si>
  <si>
    <t>Latvijas dzelzceļa tīkla elektrifikācija</t>
  </si>
  <si>
    <t xml:space="preserve"> 2016 augusts</t>
  </si>
  <si>
    <t>Ir izpildīts
25.08.2016</t>
  </si>
  <si>
    <t>8.3.6.2.</t>
  </si>
  <si>
    <t>Izglītības kvalitātes monitoringa sistēmas ieviešana</t>
  </si>
  <si>
    <t>III cet 2016</t>
  </si>
  <si>
    <t>Ir izpildīts
29.09.2016</t>
  </si>
  <si>
    <t>Virzība aizkavējusies, ņemot vērā ciešo saturisko sasaisti ar EM informatīvā ziņojuma projektu par nacionālo inovācijas sistēmas(NIS)  pinveidošanu, ko EM izstrādā atbilstoši 27.05.2016. Latvijas Pētniecības un inovāciju stratēģiskās padomes (LPISP) lēmumam. Š.g. 30.septembra LPISP sēdē EM tika uzdots precizēt priekšlikumu nacionālās inovācijas sistēmas (NIS)  pinveidošanai  un atkārtoti iesniegt to izskatīšanai  šg.28.oktobra  LPISP sēdē. Sekojoši 2016.gada IV cet. tiks izstrādāti  1.1.1.6.pasākuma projektu iesniegumu vērtēšanas kritēriji, sākotnējais novērtējums un MK noteikumu projekts.</t>
  </si>
  <si>
    <t>Virzību aizkavēja pasākuma saskaņošana ar nozari. 1.1.1.5.pasākuma pilnveidotais koncepts tika prezentēts 29.septembra AK sēdē. AK tika panākta konceptuāla vienošanās par ieviešanas modeli, MK noteikumi VSS tiks izsludināti oktobrī/novembrī.</t>
  </si>
  <si>
    <t>Kavējumi laika grafikā skaidrojami ar Pasaules Bankas pētījuma kavēšanos, kuru izstrādā 9.2.3.SAM ietvaros. Aktualizētais laika grafiks iestrādāts VM izstrādātajā Rīcības plānā, kas apstiprināts MK 27.09.2016.</t>
  </si>
  <si>
    <r>
      <t xml:space="preserve">2016 oktobris
</t>
    </r>
    <r>
      <rPr>
        <sz val="10"/>
        <color rgb="FFFF0000"/>
        <rFont val="Calibri"/>
        <family val="2"/>
        <charset val="186"/>
        <scheme val="minor"/>
      </rPr>
      <t>29.11.2106</t>
    </r>
  </si>
  <si>
    <r>
      <t xml:space="preserve">2016 septembris
</t>
    </r>
    <r>
      <rPr>
        <sz val="10"/>
        <color rgb="FFFF0000"/>
        <rFont val="Calibri"/>
        <family val="2"/>
        <charset val="186"/>
        <scheme val="minor"/>
      </rPr>
      <t>2016 novembris</t>
    </r>
  </si>
  <si>
    <t>Ņemot vērā KDG nolemto, ka SM ir jāsagatavo un MK līdz 25.10.2016.jāiesniedz precizēts informatīvais ziņojums,  29.11.2016.MK jāapstiprina MK noteikumi, līdz ar to VSS plānots izsludināt novembra sākumā.</t>
  </si>
  <si>
    <r>
      <t xml:space="preserve">III cet 2016
</t>
    </r>
    <r>
      <rPr>
        <sz val="10"/>
        <color rgb="FFFF0000"/>
        <rFont val="Calibri"/>
        <family val="2"/>
        <charset val="186"/>
        <scheme val="minor"/>
      </rPr>
      <t>2016 decembris</t>
    </r>
  </si>
  <si>
    <t>Izpildes statuss</t>
  </si>
  <si>
    <t>Kavējuma iemesli (Atbildīgo iestāžu sniegtā informācija)</t>
  </si>
  <si>
    <t>Kavējums saistāms ar pasākuma virzības ciešo sasaisti ar IZM plānoto IKT projektu  2.2.1.1.pasākuma ietvaros  (šobrīd tiek finalizēts IKT  projekta idejas apraksts iesniegšanai VARAM, tālāk to plānojot saskaņot MK līdz 31.12.2016).  
Tāpat 2016.gada vidū/otrajā pusē IZM prioritāri intensīvi strādājusi pie citām, stratēgiski un finansiāli ietilpīgākām programmām vispārējā izglītībā – 8.1.2.SAM, 8.3.5.SAM, 8.3.4.SAM, 8.3.2.2.pasākums.</t>
  </si>
  <si>
    <r>
      <t xml:space="preserve">2016 februāris/
</t>
    </r>
    <r>
      <rPr>
        <sz val="10"/>
        <color rgb="FFFF0000"/>
        <rFont val="Calibri"/>
        <family val="2"/>
        <charset val="186"/>
        <scheme val="minor"/>
      </rPr>
      <t>2017 janvāris</t>
    </r>
  </si>
  <si>
    <t>3.pielikums</t>
  </si>
  <si>
    <t>Biznesa eņģeļu ko-investīciju fonds</t>
  </si>
  <si>
    <t>26.10.2016.</t>
  </si>
  <si>
    <r>
      <t xml:space="preserve">2016 jūlijs/
</t>
    </r>
    <r>
      <rPr>
        <sz val="10"/>
        <color rgb="FFFF0000"/>
        <rFont val="Calibri"/>
        <family val="2"/>
        <charset val="186"/>
        <scheme val="minor"/>
      </rPr>
      <t>2016 decembris</t>
    </r>
  </si>
  <si>
    <r>
      <t xml:space="preserve">2017 janvāris/
</t>
    </r>
    <r>
      <rPr>
        <sz val="10"/>
        <color rgb="FFFF0000"/>
        <rFont val="Calibri"/>
        <family val="2"/>
        <charset val="186"/>
        <scheme val="minor"/>
      </rPr>
      <t>2017 aprīlis</t>
    </r>
  </si>
  <si>
    <t>Kavēta Ministru kabineta noteikumu izsludināšana valsts sekretāru sanāksmē uz 18.10.2016.</t>
  </si>
  <si>
    <r>
      <rPr>
        <b/>
        <sz val="10"/>
        <color theme="1"/>
        <rFont val="Calibri"/>
        <family val="2"/>
        <charset val="186"/>
        <scheme val="minor"/>
      </rPr>
      <t xml:space="preserve">Izsludināšanas VSS termiņš pārcelts no novembra uz janvāri. </t>
    </r>
    <r>
      <rPr>
        <sz val="10"/>
        <color theme="1"/>
        <rFont val="Calibri"/>
        <family val="2"/>
        <charset val="186"/>
        <scheme val="minor"/>
      </rPr>
      <t>MK noteikumu savlaicīga izstrāde aizkavējusies galvenokārt  ieilgušā saskaņošanas procesa ar nozari un EIF kā finanšu instrumenta potenciālo ieviesēju dēļ.</t>
    </r>
  </si>
  <si>
    <r>
      <t xml:space="preserve">I cet 2017
</t>
    </r>
    <r>
      <rPr>
        <sz val="10"/>
        <color rgb="FFFF0000"/>
        <rFont val="Calibri"/>
        <family val="2"/>
        <charset val="186"/>
        <scheme val="minor"/>
      </rPr>
      <t>2017 februāris</t>
    </r>
  </si>
  <si>
    <r>
      <t xml:space="preserve">2016 aprīlis/
</t>
    </r>
    <r>
      <rPr>
        <sz val="10"/>
        <color rgb="FFFF0000"/>
        <rFont val="Calibri"/>
        <family val="2"/>
        <charset val="186"/>
        <scheme val="minor"/>
      </rPr>
      <t>2016 decembris</t>
    </r>
  </si>
  <si>
    <r>
      <t xml:space="preserve">2016 jūnijs/
</t>
    </r>
    <r>
      <rPr>
        <sz val="10"/>
        <color rgb="FFFF0000"/>
        <rFont val="Calibri"/>
        <family val="2"/>
        <charset val="186"/>
        <scheme val="minor"/>
      </rPr>
      <t>2016 decembris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</si>
</sst>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i/>
      <sz val="10"/>
      <color rgb="FFFF0000"/>
      <name val="Calibri"/>
      <family val="2"/>
      <charset val="186"/>
      <scheme val="minor"/>
    </font>
    <font>
      <i/>
      <sz val="9"/>
      <color rgb="FFFF0000"/>
      <name val="Calibri"/>
      <family val="2"/>
      <charset val="186"/>
      <scheme val="minor"/>
    </font>
    <font>
      <b/>
      <i/>
      <sz val="10"/>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b/>
      <sz val="12"/>
      <color theme="1"/>
      <name val="Calibri"/>
      <family val="2"/>
      <charset val="186"/>
      <scheme val="minor"/>
    </font>
    <font>
      <sz val="10"/>
      <color rgb="FFFF0000"/>
      <name val="Calibri"/>
      <family val="2"/>
      <charset val="186"/>
      <scheme val="minor"/>
    </font>
    <font>
      <b/>
      <sz val="10"/>
      <color theme="1"/>
      <name val="Calibri"/>
      <family val="2"/>
      <charset val="186"/>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94">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6" xfId="0" applyNumberFormat="1" applyFont="1" applyBorder="1"/>
    <xf numFmtId="49" fontId="22" fillId="0" borderId="1" xfId="5" applyNumberFormat="1" applyFont="1" applyFill="1" applyBorder="1" applyAlignment="1">
      <alignment horizontal="center" vertical="center"/>
    </xf>
    <xf numFmtId="14" fontId="22" fillId="8" borderId="1" xfId="0" applyNumberFormat="1" applyFont="1" applyFill="1" applyBorder="1" applyAlignment="1">
      <alignment horizontal="center" vertical="center" wrapText="1"/>
    </xf>
    <xf numFmtId="0" fontId="25" fillId="5" borderId="5" xfId="0" applyFont="1" applyFill="1" applyBorder="1" applyAlignment="1">
      <alignment horizontal="center" vertical="center" wrapText="1"/>
    </xf>
    <xf numFmtId="3" fontId="23" fillId="0" borderId="0" xfId="0" applyNumberFormat="1" applyFont="1"/>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22" fillId="0" borderId="0" xfId="0" applyNumberFormat="1" applyFont="1"/>
    <xf numFmtId="0" fontId="22" fillId="0" borderId="0" xfId="0" applyNumberFormat="1"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7"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9" fontId="28" fillId="0" borderId="1" xfId="1" applyFont="1" applyFill="1" applyBorder="1" applyAlignment="1">
      <alignment horizontal="center" vertical="center" wrapText="1"/>
    </xf>
    <xf numFmtId="0" fontId="22" fillId="9"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49" fontId="26" fillId="0" borderId="1" xfId="5" applyNumberFormat="1" applyFont="1" applyFill="1" applyBorder="1" applyAlignment="1">
      <alignment horizontal="center" vertical="center"/>
    </xf>
    <xf numFmtId="0" fontId="26" fillId="0" borderId="1" xfId="0" applyFont="1" applyFill="1" applyBorder="1" applyAlignment="1">
      <alignment horizontal="left" vertical="center" wrapText="1" indent="1"/>
    </xf>
    <xf numFmtId="0" fontId="26" fillId="0" borderId="1"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2" fillId="0" borderId="0" xfId="0" applyFont="1" applyFill="1" applyAlignment="1"/>
    <xf numFmtId="0" fontId="33" fillId="0" borderId="0" xfId="0" applyFont="1" applyBorder="1" applyAlignment="1">
      <alignment horizontal="left"/>
    </xf>
    <xf numFmtId="0" fontId="34" fillId="0" borderId="0" xfId="0" applyFont="1"/>
    <xf numFmtId="0" fontId="35" fillId="0" borderId="0" xfId="0" applyFont="1"/>
    <xf numFmtId="14" fontId="22" fillId="6"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xf>
    <xf numFmtId="49" fontId="22" fillId="0" borderId="1" xfId="5" applyNumberFormat="1" applyFont="1" applyFill="1" applyBorder="1" applyAlignment="1">
      <alignment horizontal="left" vertical="center" wrapText="1" indent="1"/>
    </xf>
    <xf numFmtId="14" fontId="23" fillId="3" borderId="1" xfId="0" applyNumberFormat="1" applyFont="1" applyFill="1" applyBorder="1" applyAlignment="1">
      <alignment horizontal="center" vertical="center"/>
    </xf>
    <xf numFmtId="0" fontId="25" fillId="5" borderId="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30" fillId="9" borderId="5" xfId="0" applyFont="1" applyFill="1" applyBorder="1" applyAlignment="1">
      <alignment horizontal="left" vertical="center" wrapText="1"/>
    </xf>
    <xf numFmtId="3" fontId="25" fillId="9" borderId="5" xfId="0" applyNumberFormat="1" applyFont="1" applyFill="1" applyBorder="1" applyAlignment="1">
      <alignment horizontal="center" vertical="center" wrapText="1"/>
    </xf>
    <xf numFmtId="49" fontId="22" fillId="4" borderId="1" xfId="5" applyNumberFormat="1" applyFont="1" applyFill="1" applyBorder="1" applyAlignment="1">
      <alignment horizontal="center" vertical="center"/>
    </xf>
    <xf numFmtId="0" fontId="23" fillId="4" borderId="0" xfId="0" applyFont="1" applyFill="1"/>
    <xf numFmtId="3" fontId="30" fillId="9" borderId="5" xfId="0" applyNumberFormat="1" applyFont="1" applyFill="1" applyBorder="1" applyAlignment="1">
      <alignment horizontal="center" vertical="center" wrapText="1"/>
    </xf>
    <xf numFmtId="0" fontId="22" fillId="9" borderId="7" xfId="0" applyNumberFormat="1"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1" fontId="22" fillId="3" borderId="8" xfId="0" applyNumberFormat="1" applyFont="1" applyFill="1" applyBorder="1" applyAlignment="1">
      <alignment horizontal="left" vertical="center" wrapText="1"/>
    </xf>
    <xf numFmtId="0" fontId="23" fillId="0" borderId="0" xfId="0" applyFont="1" applyBorder="1" applyAlignment="1">
      <alignment horizontal="center" vertical="center"/>
    </xf>
    <xf numFmtId="1" fontId="22" fillId="3" borderId="1" xfId="0" applyNumberFormat="1" applyFont="1" applyFill="1" applyBorder="1" applyAlignment="1">
      <alignment horizontal="left" vertical="center" wrapText="1"/>
    </xf>
    <xf numFmtId="14" fontId="22" fillId="0" borderId="1" xfId="0" applyNumberFormat="1" applyFont="1" applyFill="1" applyBorder="1" applyAlignment="1">
      <alignment horizontal="center" vertical="center"/>
    </xf>
    <xf numFmtId="14" fontId="22" fillId="7" borderId="1" xfId="0" applyNumberFormat="1" applyFont="1" applyFill="1" applyBorder="1" applyAlignment="1">
      <alignment horizontal="center" vertical="center"/>
    </xf>
    <xf numFmtId="0" fontId="23" fillId="0" borderId="13" xfId="0" applyFont="1" applyBorder="1"/>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Border="1" applyAlignment="1">
      <alignment vertical="top" wrapText="1"/>
    </xf>
    <xf numFmtId="0" fontId="25" fillId="9" borderId="7"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36" fillId="0" borderId="13" xfId="0" applyFont="1" applyBorder="1" applyAlignment="1">
      <alignment horizontal="center" vertical="center"/>
    </xf>
    <xf numFmtId="3" fontId="22" fillId="10" borderId="3" xfId="16059" applyNumberFormat="1" applyFont="1" applyFill="1" applyBorder="1" applyAlignment="1" applyProtection="1">
      <alignment horizontal="center" vertical="center" wrapText="1"/>
      <protection locked="0"/>
    </xf>
    <xf numFmtId="3" fontId="22" fillId="10" borderId="5" xfId="16059" applyNumberFormat="1" applyFont="1" applyFill="1" applyBorder="1" applyAlignment="1" applyProtection="1">
      <alignment horizontal="center" vertical="center" wrapText="1"/>
      <protection locked="0"/>
    </xf>
    <xf numFmtId="0" fontId="25" fillId="5" borderId="3"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10" xfId="0" applyNumberFormat="1" applyFont="1" applyFill="1" applyBorder="1" applyAlignment="1">
      <alignment horizontal="center" vertical="center" wrapText="1"/>
    </xf>
    <xf numFmtId="0" fontId="22" fillId="9" borderId="11" xfId="0" applyFont="1" applyFill="1" applyBorder="1" applyAlignment="1">
      <alignment horizontal="center" vertical="center" wrapText="1"/>
    </xf>
    <xf numFmtId="1" fontId="22" fillId="9" borderId="3" xfId="0" applyNumberFormat="1" applyFont="1" applyFill="1" applyBorder="1" applyAlignment="1">
      <alignment horizontal="center" vertical="center" wrapText="1"/>
    </xf>
    <xf numFmtId="1" fontId="22" fillId="9" borderId="5" xfId="0" applyNumberFormat="1" applyFont="1" applyFill="1" applyBorder="1" applyAlignment="1">
      <alignment horizontal="center" vertical="center" wrapText="1"/>
    </xf>
    <xf numFmtId="3" fontId="22" fillId="10" borderId="1" xfId="16059" applyNumberFormat="1" applyFont="1" applyFill="1" applyBorder="1" applyAlignment="1" applyProtection="1">
      <alignment horizontal="center" vertical="center" wrapText="1"/>
      <protection locked="0"/>
    </xf>
    <xf numFmtId="0" fontId="25" fillId="5" borderId="7"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8" xfId="0" applyFont="1" applyFill="1" applyBorder="1" applyAlignment="1">
      <alignment horizontal="center" vertical="center" wrapText="1"/>
    </xf>
    <xf numFmtId="1" fontId="22" fillId="3" borderId="2" xfId="0" applyNumberFormat="1" applyFont="1" applyFill="1" applyBorder="1" applyAlignment="1">
      <alignment horizontal="left" vertical="center" wrapText="1"/>
    </xf>
    <xf numFmtId="1" fontId="22" fillId="3" borderId="5" xfId="0" applyNumberFormat="1" applyFont="1" applyFill="1" applyBorder="1" applyAlignment="1">
      <alignment horizontal="left"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Q62"/>
  <sheetViews>
    <sheetView tabSelected="1" zoomScale="80" zoomScaleNormal="80" workbookViewId="0">
      <pane xSplit="2" ySplit="6" topLeftCell="C7" activePane="bottomRight" state="frozen"/>
      <selection pane="topRight" activeCell="C1" sqref="C1"/>
      <selection pane="bottomLeft" activeCell="A7" sqref="A7"/>
      <selection pane="bottomRight" activeCell="Y9" sqref="Y9"/>
    </sheetView>
  </sheetViews>
  <sheetFormatPr defaultColWidth="9" defaultRowHeight="12.75" outlineLevelCol="1" x14ac:dyDescent="0.2"/>
  <cols>
    <col min="1" max="1" width="4.625" style="7" hidden="1" customWidth="1"/>
    <col min="2" max="2" width="12.375" style="7" customWidth="1"/>
    <col min="3" max="3" width="44.75" style="7" customWidth="1"/>
    <col min="4" max="4" width="7.5" style="7" customWidth="1"/>
    <col min="5" max="5" width="7" style="7" customWidth="1"/>
    <col min="6" max="6" width="13.5" style="7" customWidth="1"/>
    <col min="7" max="7" width="18.125" style="7" bestFit="1" customWidth="1" collapsed="1"/>
    <col min="8" max="8" width="10.875" style="17" hidden="1" customWidth="1" outlineLevel="1"/>
    <col min="9" max="9" width="10" style="7" hidden="1" customWidth="1" outlineLevel="1"/>
    <col min="10" max="10" width="13.75" style="7" hidden="1" customWidth="1" outlineLevel="1"/>
    <col min="11" max="11" width="10.5" style="7" hidden="1" customWidth="1" outlineLevel="1"/>
    <col min="12" max="12" width="18" style="7" hidden="1" customWidth="1" outlineLevel="1"/>
    <col min="13" max="13" width="14.25" style="7" hidden="1" customWidth="1" outlineLevel="1"/>
    <col min="14" max="14" width="11.875" style="7" hidden="1" customWidth="1" outlineLevel="1"/>
    <col min="15" max="15" width="15.25" style="7" hidden="1" customWidth="1" outlineLevel="1"/>
    <col min="16" max="16" width="10.125" style="7" hidden="1" customWidth="1" outlineLevel="1"/>
    <col min="17" max="17" width="17.375" style="7" hidden="1" customWidth="1" outlineLevel="1"/>
    <col min="18" max="18" width="12.75" style="7" hidden="1" customWidth="1" outlineLevel="1"/>
    <col min="19" max="19" width="15.75" style="9" hidden="1" customWidth="1" outlineLevel="1"/>
    <col min="20" max="20" width="15.5" style="11" hidden="1" customWidth="1" outlineLevel="1"/>
    <col min="21" max="21" width="16.875" style="11" hidden="1" customWidth="1" outlineLevel="1"/>
    <col min="22" max="22" width="13.875" style="11" hidden="1" customWidth="1" outlineLevel="1"/>
    <col min="23" max="23" width="15.75" style="11" customWidth="1"/>
    <col min="24" max="24" width="15.125" style="11" customWidth="1"/>
    <col min="25" max="25" width="19.75" style="11" customWidth="1"/>
    <col min="26" max="26" width="18.625" style="11" customWidth="1" collapsed="1"/>
    <col min="27" max="27" width="13.75" style="25" hidden="1" customWidth="1" outlineLevel="1"/>
    <col min="28" max="28" width="13.75" style="11" hidden="1" customWidth="1" outlineLevel="1"/>
    <col min="29" max="29" width="13.75" style="24" hidden="1" customWidth="1" outlineLevel="1"/>
    <col min="30" max="30" width="15.5" style="11" hidden="1" customWidth="1" outlineLevel="1"/>
    <col min="31" max="31" width="72.375" style="7" customWidth="1"/>
    <col min="32" max="16384" width="9" style="7"/>
  </cols>
  <sheetData>
    <row r="1" spans="1:31" s="17" customFormat="1" x14ac:dyDescent="0.2">
      <c r="S1" s="9"/>
      <c r="T1" s="11"/>
      <c r="U1" s="11"/>
      <c r="V1" s="11"/>
      <c r="W1" s="11"/>
      <c r="X1" s="11"/>
      <c r="Y1" s="11"/>
      <c r="Z1" s="11"/>
      <c r="AA1" s="25"/>
      <c r="AB1" s="11"/>
      <c r="AC1" s="24"/>
      <c r="AD1" s="11"/>
      <c r="AE1" s="17" t="s">
        <v>120</v>
      </c>
    </row>
    <row r="2" spans="1:31" s="17" customFormat="1" ht="21" customHeight="1" thickBot="1" x14ac:dyDescent="0.25">
      <c r="B2" s="72" t="s">
        <v>125</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65"/>
    </row>
    <row r="3" spans="1:31" s="6" customFormat="1" ht="24.75" customHeight="1" x14ac:dyDescent="0.2">
      <c r="A3" s="80" t="s">
        <v>53</v>
      </c>
      <c r="B3" s="75" t="s">
        <v>71</v>
      </c>
      <c r="C3" s="75" t="s">
        <v>37</v>
      </c>
      <c r="D3" s="75" t="s">
        <v>69</v>
      </c>
      <c r="E3" s="76" t="s">
        <v>83</v>
      </c>
      <c r="F3" s="73" t="s">
        <v>76</v>
      </c>
      <c r="G3" s="73" t="s">
        <v>70</v>
      </c>
      <c r="H3" s="73" t="s">
        <v>78</v>
      </c>
      <c r="I3" s="73" t="s">
        <v>42</v>
      </c>
      <c r="J3" s="73" t="s">
        <v>43</v>
      </c>
      <c r="K3" s="73" t="s">
        <v>44</v>
      </c>
      <c r="L3" s="73" t="s">
        <v>45</v>
      </c>
      <c r="M3" s="73" t="s">
        <v>46</v>
      </c>
      <c r="N3" s="73" t="s">
        <v>47</v>
      </c>
      <c r="O3" s="73" t="s">
        <v>48</v>
      </c>
      <c r="P3" s="73" t="s">
        <v>49</v>
      </c>
      <c r="Q3" s="73" t="s">
        <v>50</v>
      </c>
      <c r="R3" s="73" t="s">
        <v>51</v>
      </c>
      <c r="S3" s="73" t="s">
        <v>52</v>
      </c>
      <c r="T3" s="77" t="s">
        <v>68</v>
      </c>
      <c r="U3" s="79"/>
      <c r="V3" s="75" t="s">
        <v>75</v>
      </c>
      <c r="W3" s="77" t="s">
        <v>41</v>
      </c>
      <c r="X3" s="78"/>
      <c r="Y3" s="78"/>
      <c r="Z3" s="79"/>
      <c r="AA3" s="84" t="s">
        <v>58</v>
      </c>
      <c r="AB3" s="85"/>
      <c r="AC3" s="86" t="s">
        <v>67</v>
      </c>
      <c r="AD3" s="82" t="s">
        <v>77</v>
      </c>
      <c r="AE3" s="74" t="s">
        <v>117</v>
      </c>
    </row>
    <row r="4" spans="1:31" s="6" customFormat="1" ht="16.5" customHeight="1" x14ac:dyDescent="0.2">
      <c r="A4" s="75"/>
      <c r="B4" s="75"/>
      <c r="C4" s="75"/>
      <c r="D4" s="75"/>
      <c r="E4" s="81"/>
      <c r="F4" s="73"/>
      <c r="G4" s="73"/>
      <c r="H4" s="73"/>
      <c r="I4" s="73"/>
      <c r="J4" s="73"/>
      <c r="K4" s="73"/>
      <c r="L4" s="73"/>
      <c r="M4" s="73"/>
      <c r="N4" s="73"/>
      <c r="O4" s="73"/>
      <c r="P4" s="73"/>
      <c r="Q4" s="73"/>
      <c r="R4" s="73"/>
      <c r="S4" s="73"/>
      <c r="T4" s="57"/>
      <c r="U4" s="58"/>
      <c r="V4" s="75"/>
      <c r="W4" s="89" t="s">
        <v>88</v>
      </c>
      <c r="X4" s="90"/>
      <c r="Y4" s="90" t="s">
        <v>89</v>
      </c>
      <c r="Z4" s="91"/>
      <c r="AA4" s="55"/>
      <c r="AB4" s="56"/>
      <c r="AC4" s="86"/>
      <c r="AD4" s="83"/>
      <c r="AE4" s="88"/>
    </row>
    <row r="5" spans="1:31" s="6" customFormat="1" ht="41.25" customHeight="1" x14ac:dyDescent="0.2">
      <c r="A5" s="76" t="s">
        <v>53</v>
      </c>
      <c r="B5" s="76"/>
      <c r="C5" s="76"/>
      <c r="D5" s="76"/>
      <c r="E5" s="81"/>
      <c r="F5" s="74"/>
      <c r="G5" s="74"/>
      <c r="H5" s="74"/>
      <c r="I5" s="74"/>
      <c r="J5" s="74"/>
      <c r="K5" s="74"/>
      <c r="L5" s="74"/>
      <c r="M5" s="74"/>
      <c r="N5" s="74"/>
      <c r="O5" s="74"/>
      <c r="P5" s="74"/>
      <c r="Q5" s="74"/>
      <c r="R5" s="74"/>
      <c r="S5" s="74"/>
      <c r="T5" s="49" t="s">
        <v>54</v>
      </c>
      <c r="U5" s="49" t="s">
        <v>40</v>
      </c>
      <c r="V5" s="76"/>
      <c r="W5" s="49" t="s">
        <v>86</v>
      </c>
      <c r="X5" s="49" t="s">
        <v>87</v>
      </c>
      <c r="Y5" s="49" t="s">
        <v>86</v>
      </c>
      <c r="Z5" s="49" t="s">
        <v>116</v>
      </c>
      <c r="AA5" s="32" t="s">
        <v>65</v>
      </c>
      <c r="AB5" s="33" t="s">
        <v>66</v>
      </c>
      <c r="AC5" s="87"/>
      <c r="AD5" s="83"/>
      <c r="AE5" s="88"/>
    </row>
    <row r="6" spans="1:31" s="6" customFormat="1" x14ac:dyDescent="0.2">
      <c r="A6" s="15">
        <v>1</v>
      </c>
      <c r="B6" s="48">
        <v>1</v>
      </c>
      <c r="C6" s="48">
        <v>2</v>
      </c>
      <c r="D6" s="48">
        <v>3</v>
      </c>
      <c r="E6" s="48">
        <v>4</v>
      </c>
      <c r="F6" s="48">
        <v>5</v>
      </c>
      <c r="G6" s="48">
        <v>6</v>
      </c>
      <c r="H6" s="48"/>
      <c r="I6" s="48">
        <v>9</v>
      </c>
      <c r="J6" s="48">
        <v>10</v>
      </c>
      <c r="K6" s="48">
        <v>11</v>
      </c>
      <c r="L6" s="48">
        <v>12</v>
      </c>
      <c r="M6" s="48">
        <v>13</v>
      </c>
      <c r="N6" s="48">
        <v>14</v>
      </c>
      <c r="O6" s="48">
        <v>15</v>
      </c>
      <c r="P6" s="48">
        <v>16</v>
      </c>
      <c r="Q6" s="48">
        <v>17</v>
      </c>
      <c r="R6" s="48">
        <v>18</v>
      </c>
      <c r="S6" s="48">
        <v>19</v>
      </c>
      <c r="T6" s="48">
        <v>8</v>
      </c>
      <c r="U6" s="48">
        <v>9</v>
      </c>
      <c r="V6" s="48">
        <v>10</v>
      </c>
      <c r="W6" s="48">
        <v>7</v>
      </c>
      <c r="X6" s="48">
        <v>8</v>
      </c>
      <c r="Y6" s="48">
        <v>9</v>
      </c>
      <c r="Z6" s="48">
        <v>10</v>
      </c>
      <c r="AA6" s="48">
        <v>10</v>
      </c>
      <c r="AB6" s="48">
        <v>10</v>
      </c>
      <c r="AC6" s="48">
        <v>10</v>
      </c>
      <c r="AD6" s="48">
        <v>10</v>
      </c>
      <c r="AE6" s="48">
        <v>11</v>
      </c>
    </row>
    <row r="7" spans="1:31" s="6" customFormat="1" x14ac:dyDescent="0.2">
      <c r="A7" s="47"/>
      <c r="B7" s="48"/>
      <c r="C7" s="50" t="s">
        <v>4</v>
      </c>
      <c r="D7" s="48"/>
      <c r="E7" s="48"/>
      <c r="F7" s="54">
        <f>F11+F18+F14+F8</f>
        <v>655311316</v>
      </c>
      <c r="G7" s="54">
        <f>G11+G18+G14+G8</f>
        <v>556513616</v>
      </c>
      <c r="H7" s="48"/>
      <c r="I7" s="48"/>
      <c r="J7" s="48"/>
      <c r="K7" s="48"/>
      <c r="L7" s="48"/>
      <c r="M7" s="48"/>
      <c r="N7" s="48"/>
      <c r="O7" s="48"/>
      <c r="P7" s="48"/>
      <c r="Q7" s="48"/>
      <c r="R7" s="48"/>
      <c r="S7" s="48"/>
      <c r="T7" s="48"/>
      <c r="U7" s="48"/>
      <c r="V7" s="48"/>
      <c r="W7" s="69"/>
      <c r="X7" s="70"/>
      <c r="Y7" s="70"/>
      <c r="Z7" s="70"/>
      <c r="AA7" s="70"/>
      <c r="AB7" s="70"/>
      <c r="AC7" s="70"/>
      <c r="AD7" s="70"/>
      <c r="AE7" s="71"/>
    </row>
    <row r="8" spans="1:31" s="17" customFormat="1" ht="15" customHeight="1" x14ac:dyDescent="0.2">
      <c r="A8" s="19">
        <v>27</v>
      </c>
      <c r="B8" s="53"/>
      <c r="C8" s="69" t="s">
        <v>82</v>
      </c>
      <c r="D8" s="70"/>
      <c r="E8" s="71"/>
      <c r="F8" s="51">
        <f>SUM(F9:F10)</f>
        <v>416156105</v>
      </c>
      <c r="G8" s="51">
        <f>SUM(G9:G10)</f>
        <v>353732688</v>
      </c>
      <c r="H8" s="48"/>
      <c r="I8" s="48"/>
      <c r="J8" s="48"/>
      <c r="K8" s="48"/>
      <c r="L8" s="48"/>
      <c r="M8" s="48"/>
      <c r="N8" s="48"/>
      <c r="O8" s="48"/>
      <c r="P8" s="48"/>
      <c r="Q8" s="48"/>
      <c r="R8" s="48"/>
      <c r="S8" s="48"/>
      <c r="T8" s="48"/>
      <c r="U8" s="48"/>
      <c r="V8" s="48"/>
      <c r="W8" s="69"/>
      <c r="X8" s="70"/>
      <c r="Y8" s="70"/>
      <c r="Z8" s="70"/>
      <c r="AA8" s="70"/>
      <c r="AB8" s="70"/>
      <c r="AC8" s="70"/>
      <c r="AD8" s="70"/>
      <c r="AE8" s="71"/>
    </row>
    <row r="9" spans="1:31" s="17" customFormat="1" ht="52.5" customHeight="1" x14ac:dyDescent="0.2">
      <c r="A9" s="19">
        <v>99</v>
      </c>
      <c r="B9" s="26" t="s">
        <v>32</v>
      </c>
      <c r="C9" s="28" t="s">
        <v>33</v>
      </c>
      <c r="D9" s="23" t="s">
        <v>3</v>
      </c>
      <c r="E9" s="23" t="s">
        <v>0</v>
      </c>
      <c r="F9" s="20">
        <f>G9+M9</f>
        <v>8345106</v>
      </c>
      <c r="G9" s="20">
        <f>I9+J9+K9</f>
        <v>7093340</v>
      </c>
      <c r="H9" s="20"/>
      <c r="I9" s="22">
        <v>7093340</v>
      </c>
      <c r="J9" s="22">
        <v>0</v>
      </c>
      <c r="K9" s="22">
        <v>0</v>
      </c>
      <c r="L9" s="21">
        <f>G9/F9</f>
        <v>0.84999998801692878</v>
      </c>
      <c r="M9" s="20">
        <f>N9+P9+R9</f>
        <v>1251766</v>
      </c>
      <c r="N9" s="22">
        <v>0</v>
      </c>
      <c r="O9" s="21">
        <f>N9/F9</f>
        <v>0</v>
      </c>
      <c r="P9" s="22">
        <v>1251766</v>
      </c>
      <c r="Q9" s="21">
        <f>P9/F9</f>
        <v>0.15000001198307128</v>
      </c>
      <c r="R9" s="22">
        <v>0</v>
      </c>
      <c r="S9" s="21">
        <f>R9/F9</f>
        <v>0</v>
      </c>
      <c r="T9" s="27" t="s">
        <v>57</v>
      </c>
      <c r="U9" s="14" t="s">
        <v>39</v>
      </c>
      <c r="V9" s="44"/>
      <c r="W9" s="27" t="s">
        <v>128</v>
      </c>
      <c r="X9" s="14" t="s">
        <v>39</v>
      </c>
      <c r="Y9" s="27" t="s">
        <v>129</v>
      </c>
      <c r="Z9" s="14" t="s">
        <v>39</v>
      </c>
      <c r="AA9" s="18">
        <v>2</v>
      </c>
      <c r="AB9" s="29" t="s">
        <v>38</v>
      </c>
      <c r="AC9" s="18">
        <v>4</v>
      </c>
      <c r="AD9" s="27" t="s">
        <v>64</v>
      </c>
      <c r="AE9" s="60" t="s">
        <v>97</v>
      </c>
    </row>
    <row r="10" spans="1:31" s="17" customFormat="1" ht="48.75" customHeight="1" x14ac:dyDescent="0.2">
      <c r="A10" s="61"/>
      <c r="B10" s="26" t="s">
        <v>101</v>
      </c>
      <c r="C10" s="28" t="s">
        <v>102</v>
      </c>
      <c r="D10" s="23" t="s">
        <v>3</v>
      </c>
      <c r="E10" s="23" t="s">
        <v>0</v>
      </c>
      <c r="F10" s="20">
        <f>G10+M10</f>
        <v>407810999</v>
      </c>
      <c r="G10" s="20">
        <f>I10+J10+K10</f>
        <v>346639348</v>
      </c>
      <c r="H10" s="10"/>
      <c r="I10" s="22">
        <v>346639348</v>
      </c>
      <c r="J10" s="22">
        <v>0</v>
      </c>
      <c r="K10" s="22">
        <v>0</v>
      </c>
      <c r="L10" s="21">
        <f>G10/F10</f>
        <v>0.84999999718006625</v>
      </c>
      <c r="M10" s="20">
        <f t="shared" ref="M10" si="0">N10+P10+R10</f>
        <v>61171651</v>
      </c>
      <c r="N10" s="22">
        <v>0</v>
      </c>
      <c r="O10" s="21">
        <f>N10/F10</f>
        <v>0</v>
      </c>
      <c r="P10" s="22">
        <v>0</v>
      </c>
      <c r="Q10" s="21">
        <f>P10/F10</f>
        <v>0</v>
      </c>
      <c r="R10" s="22">
        <v>61171651</v>
      </c>
      <c r="S10" s="21">
        <f>R10/F10</f>
        <v>0.15000000281993375</v>
      </c>
      <c r="T10" s="27" t="s">
        <v>103</v>
      </c>
      <c r="U10" s="43" t="s">
        <v>104</v>
      </c>
      <c r="V10" s="10"/>
      <c r="W10" s="27" t="s">
        <v>113</v>
      </c>
      <c r="X10" s="14" t="s">
        <v>39</v>
      </c>
      <c r="Y10" s="27" t="s">
        <v>112</v>
      </c>
      <c r="Z10" s="29" t="s">
        <v>38</v>
      </c>
      <c r="AA10" s="18">
        <v>2</v>
      </c>
      <c r="AB10" s="29" t="s">
        <v>38</v>
      </c>
      <c r="AC10" s="18">
        <v>4</v>
      </c>
      <c r="AD10" s="27" t="s">
        <v>64</v>
      </c>
      <c r="AE10" s="62" t="s">
        <v>114</v>
      </c>
    </row>
    <row r="11" spans="1:31" s="6" customFormat="1" x14ac:dyDescent="0.2">
      <c r="A11" s="47"/>
      <c r="B11" s="48"/>
      <c r="C11" s="69" t="s">
        <v>84</v>
      </c>
      <c r="D11" s="70"/>
      <c r="E11" s="71"/>
      <c r="F11" s="51">
        <f>SUM(F12:F13)</f>
        <v>188943931</v>
      </c>
      <c r="G11" s="51">
        <f>SUM(G12:G13)</f>
        <v>160602340</v>
      </c>
      <c r="H11" s="48"/>
      <c r="I11" s="48"/>
      <c r="J11" s="48"/>
      <c r="K11" s="48"/>
      <c r="L11" s="48"/>
      <c r="M11" s="48"/>
      <c r="N11" s="48"/>
      <c r="O11" s="48"/>
      <c r="P11" s="48"/>
      <c r="Q11" s="48"/>
      <c r="R11" s="48"/>
      <c r="S11" s="48"/>
      <c r="T11" s="48"/>
      <c r="U11" s="48"/>
      <c r="V11" s="48"/>
      <c r="W11" s="69"/>
      <c r="X11" s="70"/>
      <c r="Y11" s="70"/>
      <c r="Z11" s="70"/>
      <c r="AA11" s="70"/>
      <c r="AB11" s="70"/>
      <c r="AC11" s="70"/>
      <c r="AD11" s="70"/>
      <c r="AE11" s="71"/>
    </row>
    <row r="12" spans="1:31" s="17" customFormat="1" ht="51" customHeight="1" x14ac:dyDescent="0.2">
      <c r="A12" s="19"/>
      <c r="B12" s="13" t="s">
        <v>29</v>
      </c>
      <c r="C12" s="45" t="s">
        <v>31</v>
      </c>
      <c r="D12" s="23" t="s">
        <v>3</v>
      </c>
      <c r="E12" s="23" t="s">
        <v>2</v>
      </c>
      <c r="F12" s="20">
        <f t="shared" ref="F12" si="1">G12+M12</f>
        <v>9960103</v>
      </c>
      <c r="G12" s="20">
        <f t="shared" ref="G12" si="2">I12+J12+K12</f>
        <v>8466087</v>
      </c>
      <c r="H12" s="20"/>
      <c r="I12" s="22">
        <v>0</v>
      </c>
      <c r="J12" s="22">
        <v>0</v>
      </c>
      <c r="K12" s="22">
        <v>8466087</v>
      </c>
      <c r="L12" s="21">
        <f t="shared" ref="L12" si="3">G12/F12</f>
        <v>0.84999994477968754</v>
      </c>
      <c r="M12" s="20">
        <f t="shared" ref="M12" si="4">N12+P12+R12</f>
        <v>1494016</v>
      </c>
      <c r="N12" s="22">
        <v>1494016</v>
      </c>
      <c r="O12" s="21">
        <f t="shared" ref="O12" si="5">N12/F12</f>
        <v>0.15000005522031248</v>
      </c>
      <c r="P12" s="22">
        <v>0</v>
      </c>
      <c r="Q12" s="21">
        <f t="shared" ref="Q12" si="6">P12/F12</f>
        <v>0</v>
      </c>
      <c r="R12" s="22">
        <v>0</v>
      </c>
      <c r="S12" s="21">
        <f t="shared" ref="S12" si="7">R12/F12</f>
        <v>0</v>
      </c>
      <c r="T12" s="27" t="s">
        <v>56</v>
      </c>
      <c r="U12" s="43" t="s">
        <v>108</v>
      </c>
      <c r="V12" s="19"/>
      <c r="W12" s="27" t="s">
        <v>98</v>
      </c>
      <c r="X12" s="14" t="s">
        <v>39</v>
      </c>
      <c r="Y12" s="27" t="s">
        <v>96</v>
      </c>
      <c r="Z12" s="14" t="s">
        <v>39</v>
      </c>
      <c r="AA12" s="18">
        <v>2</v>
      </c>
      <c r="AB12" s="29" t="s">
        <v>38</v>
      </c>
      <c r="AC12" s="18">
        <v>4</v>
      </c>
      <c r="AD12" s="27" t="s">
        <v>63</v>
      </c>
      <c r="AE12" s="92" t="s">
        <v>111</v>
      </c>
    </row>
    <row r="13" spans="1:31" s="17" customFormat="1" ht="57.75" customHeight="1" x14ac:dyDescent="0.2">
      <c r="A13" s="19"/>
      <c r="B13" s="13" t="s">
        <v>30</v>
      </c>
      <c r="C13" s="45" t="s">
        <v>28</v>
      </c>
      <c r="D13" s="23" t="s">
        <v>3</v>
      </c>
      <c r="E13" s="23" t="s">
        <v>1</v>
      </c>
      <c r="F13" s="20">
        <f t="shared" ref="F13" si="8">G13+M13</f>
        <v>178983828</v>
      </c>
      <c r="G13" s="20">
        <f t="shared" ref="G13" si="9">I13+J13+K13</f>
        <v>152136253</v>
      </c>
      <c r="H13" s="20"/>
      <c r="I13" s="22">
        <v>0</v>
      </c>
      <c r="J13" s="22">
        <v>152136253</v>
      </c>
      <c r="K13" s="22">
        <v>0</v>
      </c>
      <c r="L13" s="21">
        <f t="shared" ref="L13" si="10">G13/F13</f>
        <v>0.84999999553032246</v>
      </c>
      <c r="M13" s="20">
        <f t="shared" ref="M13" si="11">N13+P13+R13</f>
        <v>26847575</v>
      </c>
      <c r="N13" s="22">
        <v>16199965</v>
      </c>
      <c r="O13" s="21">
        <f t="shared" ref="O13" si="12">N13/F13</f>
        <v>9.0510775085221665E-2</v>
      </c>
      <c r="P13" s="22">
        <v>0</v>
      </c>
      <c r="Q13" s="21">
        <f t="shared" ref="Q13" si="13">P13/F13</f>
        <v>0</v>
      </c>
      <c r="R13" s="22">
        <v>10647610</v>
      </c>
      <c r="S13" s="21">
        <f t="shared" ref="S13" si="14">R13/F13</f>
        <v>5.9489229384455895E-2</v>
      </c>
      <c r="T13" s="27" t="s">
        <v>56</v>
      </c>
      <c r="U13" s="14" t="s">
        <v>39</v>
      </c>
      <c r="V13" s="44"/>
      <c r="W13" s="27" t="s">
        <v>99</v>
      </c>
      <c r="X13" s="14" t="s">
        <v>39</v>
      </c>
      <c r="Y13" s="27" t="s">
        <v>100</v>
      </c>
      <c r="Z13" s="14" t="s">
        <v>39</v>
      </c>
      <c r="AA13" s="18">
        <v>2</v>
      </c>
      <c r="AB13" s="29" t="s">
        <v>38</v>
      </c>
      <c r="AC13" s="18">
        <v>4</v>
      </c>
      <c r="AD13" s="27" t="s">
        <v>56</v>
      </c>
      <c r="AE13" s="93"/>
    </row>
    <row r="14" spans="1:31" s="17" customFormat="1" ht="14.25" customHeight="1" x14ac:dyDescent="0.2">
      <c r="A14" s="19"/>
      <c r="B14" s="52"/>
      <c r="C14" s="69" t="s">
        <v>81</v>
      </c>
      <c r="D14" s="70"/>
      <c r="E14" s="71"/>
      <c r="F14" s="51">
        <f>SUM(F15:F17)</f>
        <v>37427145</v>
      </c>
      <c r="G14" s="51">
        <f>SUM(G15:G17)</f>
        <v>31762073</v>
      </c>
      <c r="H14" s="48"/>
      <c r="I14" s="48"/>
      <c r="J14" s="48"/>
      <c r="K14" s="48"/>
      <c r="L14" s="48"/>
      <c r="M14" s="48"/>
      <c r="N14" s="48"/>
      <c r="O14" s="48"/>
      <c r="P14" s="48"/>
      <c r="Q14" s="48"/>
      <c r="R14" s="48"/>
      <c r="S14" s="48"/>
      <c r="T14" s="48"/>
      <c r="U14" s="48"/>
      <c r="V14" s="48"/>
      <c r="W14" s="69"/>
      <c r="X14" s="70"/>
      <c r="Y14" s="70"/>
      <c r="Z14" s="70"/>
      <c r="AA14" s="70"/>
      <c r="AB14" s="70"/>
      <c r="AC14" s="70"/>
      <c r="AD14" s="70"/>
      <c r="AE14" s="71"/>
    </row>
    <row r="15" spans="1:31" s="17" customFormat="1" ht="56.25" customHeight="1" x14ac:dyDescent="0.2">
      <c r="A15" s="19"/>
      <c r="B15" s="13" t="s">
        <v>34</v>
      </c>
      <c r="C15" s="28" t="s">
        <v>36</v>
      </c>
      <c r="D15" s="26" t="s">
        <v>3</v>
      </c>
      <c r="E15" s="26" t="s">
        <v>1</v>
      </c>
      <c r="F15" s="20">
        <f>G15+M15</f>
        <v>32552786</v>
      </c>
      <c r="G15" s="20">
        <f>I15+J15+K15</f>
        <v>27669868</v>
      </c>
      <c r="H15" s="20"/>
      <c r="I15" s="20">
        <v>0</v>
      </c>
      <c r="J15" s="20">
        <v>27669868</v>
      </c>
      <c r="K15" s="20">
        <v>0</v>
      </c>
      <c r="L15" s="21">
        <f>G15/F15</f>
        <v>0.84999999692806627</v>
      </c>
      <c r="M15" s="20">
        <f>N15+P15+R15</f>
        <v>4882918</v>
      </c>
      <c r="N15" s="20">
        <v>4882918</v>
      </c>
      <c r="O15" s="21">
        <f>N15/F15</f>
        <v>0.1500000030719337</v>
      </c>
      <c r="P15" s="20">
        <v>0</v>
      </c>
      <c r="Q15" s="21">
        <f>P15/F15</f>
        <v>0</v>
      </c>
      <c r="R15" s="20">
        <v>0</v>
      </c>
      <c r="S15" s="21">
        <f>R15/F15</f>
        <v>0</v>
      </c>
      <c r="T15" s="27" t="s">
        <v>55</v>
      </c>
      <c r="U15" s="43" t="s">
        <v>79</v>
      </c>
      <c r="V15" s="46"/>
      <c r="W15" s="27" t="s">
        <v>94</v>
      </c>
      <c r="X15" s="14" t="s">
        <v>39</v>
      </c>
      <c r="Y15" s="27" t="s">
        <v>123</v>
      </c>
      <c r="Z15" s="14" t="s">
        <v>39</v>
      </c>
      <c r="AA15" s="18">
        <v>2</v>
      </c>
      <c r="AB15" s="29" t="s">
        <v>38</v>
      </c>
      <c r="AC15" s="18">
        <v>4</v>
      </c>
      <c r="AD15" s="27" t="s">
        <v>62</v>
      </c>
      <c r="AE15" s="66" t="s">
        <v>110</v>
      </c>
    </row>
    <row r="16" spans="1:31" s="17" customFormat="1" ht="113.25" customHeight="1" x14ac:dyDescent="0.2">
      <c r="A16" s="19"/>
      <c r="B16" s="26" t="s">
        <v>105</v>
      </c>
      <c r="C16" s="28" t="s">
        <v>106</v>
      </c>
      <c r="D16" s="23" t="s">
        <v>3</v>
      </c>
      <c r="E16" s="23" t="s">
        <v>2</v>
      </c>
      <c r="F16" s="22">
        <f>G16+M16</f>
        <v>4874359</v>
      </c>
      <c r="G16" s="20">
        <f>I16+J16+K16</f>
        <v>4092205</v>
      </c>
      <c r="H16" s="20"/>
      <c r="I16" s="22">
        <v>0</v>
      </c>
      <c r="J16" s="22">
        <v>0</v>
      </c>
      <c r="K16" s="22">
        <v>4092205</v>
      </c>
      <c r="L16" s="21">
        <f>G16/F16</f>
        <v>0.83953705502610698</v>
      </c>
      <c r="M16" s="20">
        <f>N16+P16+R16</f>
        <v>782154</v>
      </c>
      <c r="N16" s="20">
        <v>782154</v>
      </c>
      <c r="O16" s="21">
        <f>N16/F16</f>
        <v>0.16046294497389299</v>
      </c>
      <c r="P16" s="22">
        <v>0</v>
      </c>
      <c r="Q16" s="21">
        <f>P16/F16</f>
        <v>0</v>
      </c>
      <c r="R16" s="22">
        <v>0</v>
      </c>
      <c r="S16" s="21">
        <f>R16/F16</f>
        <v>0</v>
      </c>
      <c r="T16" s="63" t="s">
        <v>107</v>
      </c>
      <c r="U16" s="14" t="s">
        <v>39</v>
      </c>
      <c r="V16" s="44"/>
      <c r="W16" s="27" t="s">
        <v>115</v>
      </c>
      <c r="X16" s="14" t="s">
        <v>39</v>
      </c>
      <c r="Y16" s="27" t="s">
        <v>127</v>
      </c>
      <c r="Z16" s="29" t="s">
        <v>38</v>
      </c>
      <c r="AA16" s="18">
        <v>2</v>
      </c>
      <c r="AB16" s="64" t="s">
        <v>38</v>
      </c>
      <c r="AC16" s="18">
        <v>4</v>
      </c>
      <c r="AD16" s="27" t="s">
        <v>63</v>
      </c>
      <c r="AE16" s="68" t="s">
        <v>118</v>
      </c>
    </row>
    <row r="17" spans="1:43" s="17" customFormat="1" ht="102" customHeight="1" x14ac:dyDescent="0.2">
      <c r="A17" s="19"/>
      <c r="B17" s="34" t="s">
        <v>59</v>
      </c>
      <c r="C17" s="35" t="s">
        <v>60</v>
      </c>
      <c r="D17" s="36" t="s">
        <v>3</v>
      </c>
      <c r="E17" s="36" t="s">
        <v>1</v>
      </c>
      <c r="F17" s="59" t="s">
        <v>93</v>
      </c>
      <c r="G17" s="59" t="s">
        <v>93</v>
      </c>
      <c r="H17" s="30"/>
      <c r="I17" s="30">
        <v>0</v>
      </c>
      <c r="J17" s="30" t="s">
        <v>61</v>
      </c>
      <c r="K17" s="30">
        <v>0</v>
      </c>
      <c r="L17" s="31">
        <v>0.85</v>
      </c>
      <c r="M17" s="30" t="s">
        <v>61</v>
      </c>
      <c r="N17" s="30" t="s">
        <v>61</v>
      </c>
      <c r="O17" s="31">
        <v>0.15</v>
      </c>
      <c r="P17" s="30">
        <v>0</v>
      </c>
      <c r="Q17" s="31">
        <v>0</v>
      </c>
      <c r="R17" s="30">
        <v>0</v>
      </c>
      <c r="S17" s="31">
        <v>0</v>
      </c>
      <c r="T17" s="27" t="s">
        <v>56</v>
      </c>
      <c r="U17" s="14" t="s">
        <v>39</v>
      </c>
      <c r="V17" s="27"/>
      <c r="W17" s="27" t="s">
        <v>95</v>
      </c>
      <c r="X17" s="14" t="s">
        <v>39</v>
      </c>
      <c r="Y17" s="27" t="s">
        <v>123</v>
      </c>
      <c r="Z17" s="14" t="s">
        <v>39</v>
      </c>
      <c r="AA17" s="18">
        <v>2</v>
      </c>
      <c r="AB17" s="29" t="s">
        <v>38</v>
      </c>
      <c r="AC17" s="18">
        <v>4</v>
      </c>
      <c r="AD17" s="27" t="s">
        <v>62</v>
      </c>
      <c r="AE17" s="67" t="s">
        <v>109</v>
      </c>
    </row>
    <row r="18" spans="1:43" s="17" customFormat="1" ht="15.75" customHeight="1" x14ac:dyDescent="0.2">
      <c r="A18" s="19"/>
      <c r="B18" s="52"/>
      <c r="C18" s="69" t="s">
        <v>80</v>
      </c>
      <c r="D18" s="70"/>
      <c r="E18" s="71"/>
      <c r="F18" s="51">
        <f>SUM(F19:F19)</f>
        <v>12784135</v>
      </c>
      <c r="G18" s="51">
        <f>SUM(G19:G19)</f>
        <v>10416515</v>
      </c>
      <c r="H18" s="48"/>
      <c r="I18" s="48"/>
      <c r="J18" s="48"/>
      <c r="K18" s="48"/>
      <c r="L18" s="48"/>
      <c r="M18" s="48"/>
      <c r="N18" s="48"/>
      <c r="O18" s="48"/>
      <c r="P18" s="48"/>
      <c r="Q18" s="48"/>
      <c r="R18" s="48"/>
      <c r="S18" s="48"/>
      <c r="T18" s="48"/>
      <c r="U18" s="48"/>
      <c r="V18" s="48"/>
      <c r="W18" s="69"/>
      <c r="X18" s="70"/>
      <c r="Y18" s="70"/>
      <c r="Z18" s="70"/>
      <c r="AA18" s="70"/>
      <c r="AB18" s="70"/>
      <c r="AC18" s="70"/>
      <c r="AD18" s="70"/>
      <c r="AE18" s="71"/>
    </row>
    <row r="19" spans="1:43" s="17" customFormat="1" ht="44.25" customHeight="1" x14ac:dyDescent="0.2">
      <c r="A19" s="19"/>
      <c r="B19" s="26" t="s">
        <v>35</v>
      </c>
      <c r="C19" s="28" t="s">
        <v>121</v>
      </c>
      <c r="D19" s="26" t="s">
        <v>3</v>
      </c>
      <c r="E19" s="26" t="s">
        <v>1</v>
      </c>
      <c r="F19" s="20">
        <f>G19+M19</f>
        <v>12784135</v>
      </c>
      <c r="G19" s="20">
        <f>I19+J19+K19</f>
        <v>10416515</v>
      </c>
      <c r="H19" s="20"/>
      <c r="I19" s="20">
        <v>0</v>
      </c>
      <c r="J19" s="20">
        <v>10416515</v>
      </c>
      <c r="K19" s="20">
        <v>0</v>
      </c>
      <c r="L19" s="21">
        <f>G19/F19</f>
        <v>0.81480014095595832</v>
      </c>
      <c r="M19" s="20">
        <f>N19+P19+R19</f>
        <v>2367620</v>
      </c>
      <c r="N19" s="20">
        <v>2367620</v>
      </c>
      <c r="O19" s="21">
        <f>N19/F19</f>
        <v>0.18519985904404171</v>
      </c>
      <c r="P19" s="20">
        <v>0</v>
      </c>
      <c r="Q19" s="21">
        <f>P19/F19</f>
        <v>0</v>
      </c>
      <c r="R19" s="20">
        <v>0</v>
      </c>
      <c r="S19" s="21">
        <f>R19/F19</f>
        <v>0</v>
      </c>
      <c r="T19" s="27" t="s">
        <v>16</v>
      </c>
      <c r="U19" s="43" t="s">
        <v>16</v>
      </c>
      <c r="V19" s="43" t="s">
        <v>16</v>
      </c>
      <c r="W19" s="27" t="s">
        <v>119</v>
      </c>
      <c r="X19" s="14" t="s">
        <v>39</v>
      </c>
      <c r="Y19" s="27" t="s">
        <v>124</v>
      </c>
      <c r="Z19" s="29" t="s">
        <v>38</v>
      </c>
      <c r="AA19" s="18">
        <v>2</v>
      </c>
      <c r="AB19" s="29" t="s">
        <v>38</v>
      </c>
      <c r="AC19" s="18">
        <v>6</v>
      </c>
      <c r="AD19" s="27" t="s">
        <v>74</v>
      </c>
      <c r="AE19" s="67" t="s">
        <v>126</v>
      </c>
    </row>
    <row r="21" spans="1:43" ht="17.25" customHeight="1" x14ac:dyDescent="0.2">
      <c r="B21" s="37" t="s">
        <v>72</v>
      </c>
      <c r="C21" s="37"/>
      <c r="S21" s="7"/>
    </row>
    <row r="22" spans="1:43" s="17" customFormat="1" ht="17.25" customHeight="1" x14ac:dyDescent="0.2">
      <c r="B22" s="37" t="s">
        <v>85</v>
      </c>
      <c r="T22" s="11"/>
      <c r="U22" s="11"/>
      <c r="V22" s="11"/>
      <c r="W22" s="11"/>
      <c r="X22" s="11"/>
      <c r="Y22" s="11"/>
      <c r="Z22" s="11"/>
      <c r="AA22" s="25"/>
      <c r="AB22" s="11"/>
      <c r="AC22" s="24"/>
      <c r="AD22" s="11"/>
    </row>
    <row r="23" spans="1:43" ht="19.5" customHeight="1" x14ac:dyDescent="0.45">
      <c r="W23" s="40" t="s">
        <v>90</v>
      </c>
      <c r="X23" s="41"/>
      <c r="Y23" s="41"/>
      <c r="Z23" s="42"/>
      <c r="AA23" s="42"/>
      <c r="AB23" s="40" t="s">
        <v>73</v>
      </c>
      <c r="AC23" s="38"/>
      <c r="AD23" s="38"/>
      <c r="AE23" s="40" t="s">
        <v>73</v>
      </c>
      <c r="AG23" s="39"/>
      <c r="AH23" s="39"/>
      <c r="AI23" s="39"/>
      <c r="AJ23" s="39"/>
      <c r="AK23" s="39"/>
      <c r="AL23" s="39"/>
      <c r="AM23" s="39"/>
      <c r="AN23" s="39"/>
      <c r="AO23" s="39"/>
      <c r="AP23" s="39"/>
      <c r="AQ23" s="2"/>
    </row>
    <row r="24" spans="1:43" ht="14.25" customHeight="1" x14ac:dyDescent="0.2">
      <c r="B24" s="38" t="s">
        <v>122</v>
      </c>
    </row>
    <row r="25" spans="1:43" ht="15" customHeight="1" x14ac:dyDescent="0.2">
      <c r="B25" s="38" t="s">
        <v>91</v>
      </c>
    </row>
    <row r="26" spans="1:43" ht="12.75" customHeight="1" x14ac:dyDescent="0.2">
      <c r="B26" s="38" t="s">
        <v>92</v>
      </c>
      <c r="G26" s="16"/>
      <c r="H26" s="16"/>
      <c r="S26" s="7"/>
    </row>
    <row r="27" spans="1:43" ht="12.75" customHeight="1" x14ac:dyDescent="0.2">
      <c r="B27" s="38"/>
      <c r="S27" s="7"/>
    </row>
    <row r="28" spans="1:43" x14ac:dyDescent="0.2">
      <c r="S28" s="7"/>
    </row>
    <row r="29" spans="1:43" collapsed="1" x14ac:dyDescent="0.2">
      <c r="S29" s="7"/>
    </row>
    <row r="30" spans="1:43" hidden="1" x14ac:dyDescent="0.2">
      <c r="D30" s="10"/>
      <c r="S30" s="7"/>
      <c r="AA30" s="11"/>
    </row>
    <row r="31" spans="1:43" hidden="1" x14ac:dyDescent="0.2">
      <c r="D31" s="10"/>
      <c r="S31" s="12"/>
      <c r="AA31" s="11"/>
    </row>
    <row r="32" spans="1:43" hidden="1" x14ac:dyDescent="0.2">
      <c r="D32" s="10"/>
      <c r="S32" s="12"/>
      <c r="AA32" s="11"/>
    </row>
    <row r="33" spans="4:27" hidden="1" x14ac:dyDescent="0.2">
      <c r="D33" s="10"/>
      <c r="S33" s="12"/>
      <c r="AA33" s="11"/>
    </row>
    <row r="34" spans="4:27" hidden="1" x14ac:dyDescent="0.2">
      <c r="D34" s="10"/>
      <c r="S34" s="12"/>
      <c r="AA34" s="11"/>
    </row>
    <row r="35" spans="4:27" hidden="1" x14ac:dyDescent="0.2">
      <c r="D35" s="10"/>
      <c r="AA35" s="11"/>
    </row>
    <row r="36" spans="4:27" hidden="1" x14ac:dyDescent="0.2">
      <c r="D36" s="10"/>
      <c r="AA36" s="11"/>
    </row>
    <row r="37" spans="4:27" hidden="1" x14ac:dyDescent="0.2">
      <c r="D37" s="10"/>
      <c r="AA37" s="11"/>
    </row>
    <row r="38" spans="4:27" hidden="1" x14ac:dyDescent="0.2">
      <c r="D38" s="10"/>
      <c r="AA38" s="11"/>
    </row>
    <row r="39" spans="4:27" hidden="1" x14ac:dyDescent="0.2">
      <c r="D39" s="10"/>
      <c r="AA39" s="11"/>
    </row>
    <row r="40" spans="4:27" hidden="1" x14ac:dyDescent="0.2">
      <c r="D40" s="10"/>
      <c r="AA40" s="11"/>
    </row>
    <row r="41" spans="4:27" hidden="1" x14ac:dyDescent="0.2">
      <c r="D41" s="10"/>
      <c r="AA41" s="11"/>
    </row>
    <row r="42" spans="4:27" hidden="1" x14ac:dyDescent="0.2">
      <c r="D42" s="10"/>
      <c r="AA42" s="11"/>
    </row>
    <row r="43" spans="4:27" hidden="1" x14ac:dyDescent="0.2">
      <c r="D43" s="10"/>
      <c r="AA43" s="11"/>
    </row>
    <row r="44" spans="4:27" hidden="1" x14ac:dyDescent="0.2">
      <c r="D44" s="10"/>
      <c r="AA44" s="11"/>
    </row>
    <row r="45" spans="4:27" hidden="1" x14ac:dyDescent="0.2">
      <c r="D45" s="10"/>
      <c r="AA45" s="11"/>
    </row>
    <row r="46" spans="4:27" hidden="1" x14ac:dyDescent="0.2">
      <c r="D46" s="10"/>
      <c r="AA46" s="11"/>
    </row>
    <row r="47" spans="4:27" hidden="1" x14ac:dyDescent="0.2">
      <c r="D47" s="10"/>
      <c r="AA47" s="11"/>
    </row>
    <row r="48" spans="4:27" hidden="1" x14ac:dyDescent="0.2">
      <c r="D48" s="10"/>
      <c r="AA48" s="11"/>
    </row>
    <row r="49" spans="4:27" hidden="1" x14ac:dyDescent="0.2">
      <c r="D49" s="10"/>
      <c r="AA49" s="11"/>
    </row>
    <row r="50" spans="4:27" hidden="1" x14ac:dyDescent="0.2">
      <c r="D50" s="10"/>
      <c r="AA50" s="11"/>
    </row>
    <row r="51" spans="4:27" hidden="1" x14ac:dyDescent="0.2">
      <c r="D51" s="10"/>
      <c r="AA51" s="11"/>
    </row>
    <row r="52" spans="4:27" hidden="1" x14ac:dyDescent="0.2">
      <c r="D52" s="10"/>
      <c r="AA52" s="11"/>
    </row>
    <row r="53" spans="4:27" hidden="1" x14ac:dyDescent="0.2">
      <c r="D53" s="10"/>
      <c r="AA53" s="11"/>
    </row>
    <row r="54" spans="4:27" hidden="1" x14ac:dyDescent="0.2">
      <c r="D54" s="10"/>
      <c r="AA54" s="11"/>
    </row>
    <row r="55" spans="4:27" hidden="1" x14ac:dyDescent="0.2">
      <c r="D55" s="10"/>
      <c r="AA55" s="11"/>
    </row>
    <row r="56" spans="4:27" hidden="1" x14ac:dyDescent="0.2">
      <c r="D56" s="10"/>
      <c r="AA56" s="11"/>
    </row>
    <row r="57" spans="4:27" hidden="1" x14ac:dyDescent="0.2">
      <c r="D57" s="10"/>
      <c r="AA57" s="11"/>
    </row>
    <row r="58" spans="4:27" hidden="1" x14ac:dyDescent="0.2">
      <c r="D58" s="10"/>
      <c r="AA58" s="11"/>
    </row>
    <row r="59" spans="4:27" hidden="1" x14ac:dyDescent="0.2">
      <c r="D59" s="8"/>
      <c r="AA59" s="11"/>
    </row>
    <row r="60" spans="4:27" hidden="1" x14ac:dyDescent="0.2">
      <c r="AA60" s="11"/>
    </row>
    <row r="61" spans="4:27" hidden="1" x14ac:dyDescent="0.2">
      <c r="AA61" s="11"/>
    </row>
    <row r="62" spans="4:27" hidden="1" x14ac:dyDescent="0.2">
      <c r="AA62" s="11"/>
    </row>
  </sheetData>
  <autoFilter ref="B6:AD19"/>
  <dataConsolidate/>
  <mergeCells count="39">
    <mergeCell ref="AE3:AE5"/>
    <mergeCell ref="W11:AE11"/>
    <mergeCell ref="W7:AE7"/>
    <mergeCell ref="W18:AE18"/>
    <mergeCell ref="W14:AE14"/>
    <mergeCell ref="W4:X4"/>
    <mergeCell ref="Y4:Z4"/>
    <mergeCell ref="AE12:AE13"/>
    <mergeCell ref="AD3:AD5"/>
    <mergeCell ref="AA3:AB3"/>
    <mergeCell ref="AC3:AC5"/>
    <mergeCell ref="T3:U3"/>
    <mergeCell ref="G3:G5"/>
    <mergeCell ref="I3:I5"/>
    <mergeCell ref="J3:J5"/>
    <mergeCell ref="K3:K5"/>
    <mergeCell ref="H3:H5"/>
    <mergeCell ref="W3:Z3"/>
    <mergeCell ref="R3:R5"/>
    <mergeCell ref="A3:A5"/>
    <mergeCell ref="V3:V5"/>
    <mergeCell ref="E3:E5"/>
    <mergeCell ref="B3:B5"/>
    <mergeCell ref="C18:E18"/>
    <mergeCell ref="C14:E14"/>
    <mergeCell ref="C8:E8"/>
    <mergeCell ref="W8:AE8"/>
    <mergeCell ref="B2:AD2"/>
    <mergeCell ref="C11:E11"/>
    <mergeCell ref="L3:L5"/>
    <mergeCell ref="M3:M5"/>
    <mergeCell ref="O3:O5"/>
    <mergeCell ref="D3:D5"/>
    <mergeCell ref="C3:C5"/>
    <mergeCell ref="F3:F5"/>
    <mergeCell ref="S3:S5"/>
    <mergeCell ref="P3:P5"/>
    <mergeCell ref="N3:N5"/>
    <mergeCell ref="Q3:Q5"/>
  </mergeCells>
  <pageMargins left="0.25" right="0.25" top="0.75" bottom="0.75" header="0.3" footer="0.3"/>
  <pageSetup paperSize="9" scale="54"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D60C38-2F4C-4B3E-A0A9-D4A307D943C1}">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Salvis</cp:lastModifiedBy>
  <cp:lastPrinted>2016-10-06T11:54:26Z</cp:lastPrinted>
  <dcterms:created xsi:type="dcterms:W3CDTF">2013-05-20T05:28:43Z</dcterms:created>
  <dcterms:modified xsi:type="dcterms:W3CDTF">2016-10-21T12:56:27Z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